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5135" windowHeight="8130" tabRatio="763" activeTab="1"/>
  </bookViews>
  <sheets>
    <sheet name="сведения СОШ" sheetId="9" r:id="rId1"/>
    <sheet name="прил1" sheetId="7" r:id="rId2"/>
    <sheet name="прил2" sheetId="10" r:id="rId3"/>
    <sheet name="пояснение к прил2" sheetId="13" r:id="rId4"/>
    <sheet name="прил3" sheetId="4" r:id="rId5"/>
    <sheet name="прил4" sheetId="5" r:id="rId6"/>
    <sheet name="прил5" sheetId="6" r:id="rId7"/>
    <sheet name="прил6" sheetId="12" r:id="rId8"/>
  </sheets>
  <definedNames>
    <definedName name="_xlnm.Print_Area" localSheetId="1">прил1!$A$1:$E$32</definedName>
    <definedName name="_xlnm.Print_Area" localSheetId="6">прил5!$A$1:$C$35</definedName>
  </definedNames>
  <calcPr calcId="124519" calcMode="manual"/>
</workbook>
</file>

<file path=xl/calcChain.xml><?xml version="1.0" encoding="utf-8"?>
<calcChain xmlns="http://schemas.openxmlformats.org/spreadsheetml/2006/main">
  <c r="C22" i="6"/>
  <c r="C21"/>
  <c r="C24" s="1"/>
  <c r="C20" i="12" s="1"/>
  <c r="C21" s="1"/>
  <c r="C23" s="1"/>
  <c r="C18"/>
  <c r="C17"/>
  <c r="E19" i="10"/>
  <c r="B22" i="13"/>
  <c r="B28" s="1"/>
  <c r="E23" i="4"/>
  <c r="E30" i="9"/>
  <c r="E18" i="4"/>
  <c r="E17"/>
  <c r="B26" i="13"/>
  <c r="B17"/>
  <c r="E27" i="7" l="1"/>
  <c r="D27" s="1"/>
  <c r="D24" i="9"/>
  <c r="E24" s="1"/>
  <c r="D23"/>
  <c r="E23" s="1"/>
  <c r="B13" i="13" l="1"/>
  <c r="F22" i="5"/>
  <c r="B14" i="13" l="1"/>
  <c r="C19" i="12" l="1"/>
</calcChain>
</file>

<file path=xl/sharedStrings.xml><?xml version="1.0" encoding="utf-8"?>
<sst xmlns="http://schemas.openxmlformats.org/spreadsheetml/2006/main" count="268" uniqueCount="153">
  <si>
    <t>Наименование  затрат</t>
  </si>
  <si>
    <t>Единицы измерения</t>
  </si>
  <si>
    <t>руб</t>
  </si>
  <si>
    <t>Начисления на оплату труда (212-ФЗ от 24.07.2009г.)</t>
  </si>
  <si>
    <t>недели</t>
  </si>
  <si>
    <t>Месячный фонд рабочего времени</t>
  </si>
  <si>
    <t>часов</t>
  </si>
  <si>
    <t>минут</t>
  </si>
  <si>
    <t>Норма времени на оказание платной услуги</t>
  </si>
  <si>
    <t>занятия</t>
  </si>
  <si>
    <t>Затраты</t>
  </si>
  <si>
    <t xml:space="preserve">Затраты на оплату труда персонала,                                                                                непосредственно участвующего в процессе оказания платной услуги </t>
  </si>
  <si>
    <t>Расход</t>
  </si>
  <si>
    <t>Цена за единицу</t>
  </si>
  <si>
    <t>шт</t>
  </si>
  <si>
    <t>1</t>
  </si>
  <si>
    <t>Всего затрат</t>
  </si>
  <si>
    <t>Наименование  оборудования</t>
  </si>
  <si>
    <t xml:space="preserve">Балансовая стоимость </t>
  </si>
  <si>
    <t xml:space="preserve">Годовая норма износа (%) </t>
  </si>
  <si>
    <t>Приложение 5</t>
  </si>
  <si>
    <t>Приложение 1</t>
  </si>
  <si>
    <t>о ценах на платные услуги, оказываемые</t>
  </si>
  <si>
    <t xml:space="preserve">Информация </t>
  </si>
  <si>
    <t>№</t>
  </si>
  <si>
    <t>Наименование услуги</t>
  </si>
  <si>
    <t>2</t>
  </si>
  <si>
    <t>3</t>
  </si>
  <si>
    <t>4</t>
  </si>
  <si>
    <t>5</t>
  </si>
  <si>
    <t>6</t>
  </si>
  <si>
    <t>7</t>
  </si>
  <si>
    <t>к Порядку определения платы</t>
  </si>
  <si>
    <t>за оказание муниципальным бюджетным</t>
  </si>
  <si>
    <t>учреждением муниципального образования</t>
  </si>
  <si>
    <t>Кореновский район услуг(выполнение работ),</t>
  </si>
  <si>
    <t>относящихся к основным видам деятельности</t>
  </si>
  <si>
    <t>для граждан и юридических лиц</t>
  </si>
  <si>
    <t>Приложение 1а</t>
  </si>
  <si>
    <t>Данные для расчета цены планируемой платной образовательной услуги</t>
  </si>
  <si>
    <t>кв.м</t>
  </si>
  <si>
    <t xml:space="preserve">Площадь, задействованная для оказания данной платной образовательной услуги </t>
  </si>
  <si>
    <t>Количество детей, получающих услугу</t>
  </si>
  <si>
    <t>чел.</t>
  </si>
  <si>
    <t>Количество занятий в неделю</t>
  </si>
  <si>
    <t>ед.</t>
  </si>
  <si>
    <t>мин.</t>
  </si>
  <si>
    <t>Площадь помещений,используемых непосредственно для нужд образовательной организации (85-К)</t>
  </si>
  <si>
    <t>Затраты на материальные запасы,                                                                                                                                                      непосредственно потребляемые в процессе оказания платной услуги</t>
  </si>
  <si>
    <t>Приложение 2</t>
  </si>
  <si>
    <t>Месячный фонд рабочего времени (мин)</t>
  </si>
  <si>
    <t>ИТОГО</t>
  </si>
  <si>
    <r>
      <t xml:space="preserve">Затраты на оплату труда персонала (руб.) </t>
    </r>
    <r>
      <rPr>
        <sz val="10"/>
        <color indexed="8"/>
        <rFont val="Calibri"/>
        <family val="2"/>
        <charset val="204"/>
      </rPr>
      <t>(5)=(2)/(3)*(4)</t>
    </r>
  </si>
  <si>
    <t>Долж-ность</t>
  </si>
  <si>
    <r>
      <rPr>
        <b/>
        <sz val="13"/>
        <color indexed="8"/>
        <rFont val="Calibri"/>
        <family val="2"/>
        <charset val="204"/>
      </rPr>
      <t xml:space="preserve">         </t>
    </r>
    <r>
      <rPr>
        <b/>
        <u/>
        <sz val="13"/>
        <color indexed="8"/>
        <rFont val="Calibri"/>
        <family val="2"/>
        <charset val="204"/>
      </rPr>
      <t>непосредственно участвующего в процессе оказания платной услуги</t>
    </r>
  </si>
  <si>
    <t>Расчет затрат на оплату  труда персонала,</t>
  </si>
  <si>
    <t>Расчет затрат на материальные запасы,</t>
  </si>
  <si>
    <r>
      <rPr>
        <b/>
        <sz val="13"/>
        <color indexed="8"/>
        <rFont val="Calibri"/>
        <family val="2"/>
        <charset val="204"/>
      </rPr>
      <t xml:space="preserve">         </t>
    </r>
    <r>
      <rPr>
        <b/>
        <u/>
        <sz val="13"/>
        <color indexed="8"/>
        <rFont val="Calibri"/>
        <family val="2"/>
        <charset val="204"/>
      </rPr>
      <t>непосредственно потребляемые в процессе оказания платной услуги</t>
    </r>
  </si>
  <si>
    <t>Приложение 3</t>
  </si>
  <si>
    <t>Наименование  материальных запасов</t>
  </si>
  <si>
    <t>Расход (в ед.измерения)</t>
  </si>
  <si>
    <t>Приложение 4</t>
  </si>
  <si>
    <t xml:space="preserve">учреждением муниципального образования </t>
  </si>
  <si>
    <t>Кореновский район услуг(выполнение работ)</t>
  </si>
  <si>
    <t>Расчет суммы начисленной амортизации оборудования,</t>
  </si>
  <si>
    <t>используемого в процессе оказания платной услуги</t>
  </si>
  <si>
    <t>Времени работы оборудования в процессе оказания платной услуги (час.)</t>
  </si>
  <si>
    <t xml:space="preserve">Годовая норма времени работы оборудования (час.) </t>
  </si>
  <si>
    <t>Средний должностной оклад* в месяц, включая начисления на выплаты по оплате труда(руб.)</t>
  </si>
  <si>
    <t>Расчет накладных затрат</t>
  </si>
  <si>
    <t>№ п/п</t>
  </si>
  <si>
    <t>Прогноз суммы начисленной амортизации имущества общехозяйственного назначения</t>
  </si>
  <si>
    <t>Затраты на основной персонал, участвующий в предоставлении  платной услуги</t>
  </si>
  <si>
    <t>Коэффициент накладных затрат (5)=((1)+(2)+(3))/(4)</t>
  </si>
  <si>
    <t>ИТОГО накладные затраты (7)=(5)*(6)</t>
  </si>
  <si>
    <t>Приложение 6</t>
  </si>
  <si>
    <t>Наименование статей затрат</t>
  </si>
  <si>
    <t>Сумма, руб</t>
  </si>
  <si>
    <t>Затраты на оплату труда основного персонала</t>
  </si>
  <si>
    <t>Затраты материальных запасов</t>
  </si>
  <si>
    <t>Сумма начисленной амортизации оборудования, используемого при оказании платной услуги</t>
  </si>
  <si>
    <t>Накладные затраты, относимые на платную услугу</t>
  </si>
  <si>
    <t>Итого затраты на платную услугу</t>
  </si>
  <si>
    <t>Цена на платную услугу</t>
  </si>
  <si>
    <t>Квалификация педагогического работника</t>
  </si>
  <si>
    <t>ед</t>
  </si>
  <si>
    <t>Компенсация книгоиздательской продукции (Постановление Главы МО Кореновский район №1918 от 12.11.2013)</t>
  </si>
  <si>
    <t>115,00</t>
  </si>
  <si>
    <t>Средний должностной оклад в месяц с начислениями</t>
  </si>
  <si>
    <t>Пояснительные расчеты                                           к Приложению 2</t>
  </si>
  <si>
    <t>Затраты на оплату труда персонала</t>
  </si>
  <si>
    <t>Прогноз затрат на административно-управленческий персонал (ЗП-образование)</t>
  </si>
  <si>
    <t>Прогноз суммарного фонда оплаты труда основного персонала (ЗП-образование)</t>
  </si>
  <si>
    <t xml:space="preserve">Затраты на оказание платной услуги </t>
  </si>
  <si>
    <t>Количество занятий в месяц</t>
  </si>
  <si>
    <t>Стоимость одного занятия, руб.</t>
  </si>
  <si>
    <t>Цена платной услуги в месяц, руб.</t>
  </si>
  <si>
    <t>1,08</t>
  </si>
  <si>
    <t>педагог доп. образования</t>
  </si>
  <si>
    <t>Минимальный должностной оклад в месяц (Постановление Главы МО Кореновский район №1799 от 22.12.2017)</t>
  </si>
  <si>
    <t>Квалификационный коэффициент (Постановление Главы МО Кореновский район №1799 от 22.12.2017)</t>
  </si>
  <si>
    <t xml:space="preserve">Минимальный должностной оклад в месяц </t>
  </si>
  <si>
    <t xml:space="preserve"> </t>
  </si>
  <si>
    <t>Заправка картриджа</t>
  </si>
  <si>
    <t>Бумага</t>
  </si>
  <si>
    <t>пачка</t>
  </si>
  <si>
    <t>МО Кореновский район</t>
  </si>
  <si>
    <t>Расчет затрат на оплату труда персонала, непосредственно участвующего в процессе оказания  платной услуги</t>
  </si>
  <si>
    <t>Расчет цены на оказание платной услуги</t>
  </si>
  <si>
    <t>Повышение 25% как работающим на селе</t>
  </si>
  <si>
    <t>Сумма начисленной амортизации в мес.</t>
  </si>
  <si>
    <t xml:space="preserve">"УТВЕРЖДАЮ"  </t>
  </si>
  <si>
    <t xml:space="preserve">Начальник управления образования </t>
  </si>
  <si>
    <t xml:space="preserve">      _________________С.М. Батог</t>
  </si>
  <si>
    <t>8472</t>
  </si>
  <si>
    <t>(9265)+25%+30,2%=15078,79</t>
  </si>
  <si>
    <t>100</t>
  </si>
  <si>
    <t xml:space="preserve">Прогноз затрат общехозяйственного назначения </t>
  </si>
  <si>
    <t>Ручка</t>
  </si>
  <si>
    <t>МОБУ СОШ № 14 ИМ.ГЕНЕРАЛА М.П.БАБИЧА МО КОРЕНОВСКИЙ РАЙОН</t>
  </si>
  <si>
    <t>60</t>
  </si>
  <si>
    <t>МОБУ СОШ № 14 ИМ.ГЕНЕРАЛА М.П.БАБИЧА  МО КОРЕНОВСКИЙ РАЙОН</t>
  </si>
  <si>
    <t>"_01__"_сентября_____2020г.</t>
  </si>
  <si>
    <t>Директор МОБУ СОШ №  14 ИМ.ГЕНЕРАЛА М.П.БАБИЧА  МО КОРЕНОВСКИЙ РАЙОН</t>
  </si>
  <si>
    <t>Н.Н.КАНЮКА</t>
  </si>
  <si>
    <t xml:space="preserve">Директор МОБУ СОШ № 14 ИМ.ГЕНЕРАЛА М.П.БАБИЧА  МО КОРЕНОВСКИЙ РАЙОН                                                      </t>
  </si>
  <si>
    <t>Н.Н.Канюка</t>
  </si>
  <si>
    <t xml:space="preserve">ДИРЕКТОР МОБУ СОШ №  14 ИМ.ГЕНЕРАЛА М.П.БАБИЧА  МО КОРЕНОВСКИЙ РАЙОН                                                  </t>
  </si>
  <si>
    <t>МО КОРЕНОВСКИЙ РАЙОН</t>
  </si>
  <si>
    <t>Директор МОБУ СОШ № 14 ИМ.ГЕНЕРАЛА М.П.БАБИЧА МО КОРЕНОВСКИЙ РАЙОН</t>
  </si>
  <si>
    <t xml:space="preserve">Директор МОБУ СОШ №  14 ИМ.ГЕНЕРАЛА М.П.БАБИЧА                                                </t>
  </si>
  <si>
    <t xml:space="preserve">Директор МОБУ СОШ № 14 ИМ.ГЕНЕРАЛА М.П.БАБИЧА                                                              </t>
  </si>
  <si>
    <t xml:space="preserve">Директор МОБУ СОШ № 14 ИМ.ГЕНЕРАЛА М.П.БАБИЧА                                                        </t>
  </si>
  <si>
    <t>МО КОРЕНОСКИЙ РАЙОН</t>
  </si>
  <si>
    <t>Исполнитель: Л.С.Мацко  2-52-58</t>
  </si>
  <si>
    <t>педагог дополнительного образования</t>
  </si>
  <si>
    <t>2857,9</t>
  </si>
  <si>
    <t>Продолжительность занятия 45 мин + 15 мин подготовка учителя</t>
  </si>
  <si>
    <t xml:space="preserve">Директор МОБУ СОШ № 14 ИМ.ГЕНЕРАЛА М.П.БАБИЧА                                  </t>
  </si>
  <si>
    <t>274837,85</t>
  </si>
  <si>
    <t>185535</t>
  </si>
  <si>
    <t>10511697</t>
  </si>
  <si>
    <t xml:space="preserve">Тетрадь общая </t>
  </si>
  <si>
    <t>66</t>
  </si>
  <si>
    <t>"Специальный курс по предмету химия"</t>
  </si>
  <si>
    <t>Тетрадь общая</t>
  </si>
  <si>
    <t>Монитор инвентар. Номер 110104020010</t>
  </si>
  <si>
    <t>5500,00</t>
  </si>
  <si>
    <t>Системный блок инвентар. Номер 110104020003</t>
  </si>
  <si>
    <t>10544,09</t>
  </si>
  <si>
    <t>4нед*18час*60мин= 4320</t>
  </si>
  <si>
    <t>60мин*1*4нед= 240</t>
  </si>
  <si>
    <t>7298548,00</t>
  </si>
</sst>
</file>

<file path=xl/styles.xml><?xml version="1.0" encoding="utf-8"?>
<styleSheet xmlns="http://schemas.openxmlformats.org/spreadsheetml/2006/main">
  <numFmts count="2">
    <numFmt numFmtId="164" formatCode="0.0000000"/>
    <numFmt numFmtId="165" formatCode="#,##0.000"/>
  </numFmts>
  <fonts count="16">
    <font>
      <sz val="11"/>
      <color theme="1"/>
      <name val="Calibri"/>
      <family val="2"/>
      <charset val="204"/>
      <scheme val="minor"/>
    </font>
    <font>
      <sz val="12"/>
      <color indexed="8"/>
      <name val="Calibri"/>
      <family val="2"/>
      <charset val="204"/>
    </font>
    <font>
      <sz val="14"/>
      <color indexed="8"/>
      <name val="Calibri"/>
      <family val="2"/>
      <charset val="204"/>
    </font>
    <font>
      <sz val="13"/>
      <color indexed="8"/>
      <name val="Calibri"/>
      <family val="2"/>
      <charset val="204"/>
    </font>
    <font>
      <b/>
      <u/>
      <sz val="13"/>
      <color indexed="8"/>
      <name val="Calibri"/>
      <family val="2"/>
      <charset val="204"/>
    </font>
    <font>
      <i/>
      <sz val="12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sz val="9"/>
      <color indexed="8"/>
      <name val="Calibri"/>
      <family val="2"/>
      <charset val="204"/>
    </font>
    <font>
      <u/>
      <sz val="13"/>
      <color indexed="8"/>
      <name val="Calibri"/>
      <family val="2"/>
      <charset val="204"/>
    </font>
    <font>
      <b/>
      <sz val="14"/>
      <color indexed="8"/>
      <name val="Calibri"/>
      <family val="2"/>
      <charset val="204"/>
    </font>
    <font>
      <sz val="10"/>
      <color indexed="8"/>
      <name val="Calibri"/>
      <family val="2"/>
      <charset val="204"/>
    </font>
    <font>
      <b/>
      <sz val="13"/>
      <color indexed="8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11"/>
      <name val="Calibri"/>
      <family val="2"/>
      <charset val="204"/>
    </font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3">
    <xf numFmtId="0" fontId="0" fillId="0" borderId="0" xfId="0"/>
    <xf numFmtId="49" fontId="0" fillId="0" borderId="0" xfId="0" applyNumberFormat="1" applyAlignment="1">
      <alignment wrapText="1"/>
    </xf>
    <xf numFmtId="0" fontId="0" fillId="0" borderId="0" xfId="0" applyAlignment="1">
      <alignment horizontal="center"/>
    </xf>
    <xf numFmtId="49" fontId="2" fillId="0" borderId="1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wrapText="1"/>
    </xf>
    <xf numFmtId="4" fontId="1" fillId="0" borderId="2" xfId="0" applyNumberFormat="1" applyFont="1" applyBorder="1" applyAlignment="1">
      <alignment horizontal="center" wrapText="1"/>
    </xf>
    <xf numFmtId="49" fontId="1" fillId="0" borderId="2" xfId="0" applyNumberFormat="1" applyFont="1" applyBorder="1" applyAlignment="1">
      <alignment horizontal="center" wrapText="1"/>
    </xf>
    <xf numFmtId="1" fontId="1" fillId="0" borderId="2" xfId="0" applyNumberFormat="1" applyFont="1" applyBorder="1" applyAlignment="1">
      <alignment horizontal="center" wrapText="1"/>
    </xf>
    <xf numFmtId="49" fontId="0" fillId="0" borderId="0" xfId="0" applyNumberFormat="1" applyAlignment="1">
      <alignment horizontal="center" wrapText="1"/>
    </xf>
    <xf numFmtId="49" fontId="1" fillId="0" borderId="3" xfId="0" applyNumberFormat="1" applyFont="1" applyBorder="1" applyAlignment="1">
      <alignment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vertical="center" wrapText="1"/>
    </xf>
    <xf numFmtId="4" fontId="1" fillId="0" borderId="2" xfId="0" applyNumberFormat="1" applyFont="1" applyBorder="1" applyAlignment="1">
      <alignment horizontal="center"/>
    </xf>
    <xf numFmtId="4" fontId="6" fillId="0" borderId="2" xfId="0" applyNumberFormat="1" applyFont="1" applyBorder="1" applyAlignment="1">
      <alignment horizontal="center"/>
    </xf>
    <xf numFmtId="49" fontId="0" fillId="0" borderId="0" xfId="0" applyNumberFormat="1" applyAlignment="1">
      <alignment horizontal="left" vertical="top" wrapText="1"/>
    </xf>
    <xf numFmtId="49" fontId="1" fillId="0" borderId="0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left" wrapText="1"/>
    </xf>
    <xf numFmtId="49" fontId="1" fillId="0" borderId="2" xfId="0" applyNumberFormat="1" applyFont="1" applyBorder="1" applyAlignment="1">
      <alignment horizontal="left" vertical="top" wrapText="1"/>
    </xf>
    <xf numFmtId="2" fontId="1" fillId="0" borderId="2" xfId="0" applyNumberFormat="1" applyFont="1" applyBorder="1" applyAlignment="1">
      <alignment horizontal="center" vertical="center" wrapText="1"/>
    </xf>
    <xf numFmtId="49" fontId="0" fillId="0" borderId="0" xfId="0" applyNumberFormat="1" applyAlignment="1">
      <alignment horizontal="left" wrapText="1"/>
    </xf>
    <xf numFmtId="49" fontId="0" fillId="0" borderId="0" xfId="0" applyNumberFormat="1" applyAlignment="1">
      <alignment horizontal="center" vertical="top" wrapText="1"/>
    </xf>
    <xf numFmtId="49" fontId="3" fillId="0" borderId="0" xfId="0" applyNumberFormat="1" applyFont="1" applyAlignment="1">
      <alignment wrapText="1"/>
    </xf>
    <xf numFmtId="49" fontId="1" fillId="0" borderId="3" xfId="0" applyNumberFormat="1" applyFont="1" applyBorder="1" applyAlignment="1">
      <alignment horizontal="left" wrapText="1"/>
    </xf>
    <xf numFmtId="0" fontId="1" fillId="0" borderId="2" xfId="0" applyFont="1" applyBorder="1" applyAlignment="1">
      <alignment horizontal="center" vertical="center"/>
    </xf>
    <xf numFmtId="49" fontId="0" fillId="0" borderId="2" xfId="0" applyNumberFormat="1" applyBorder="1" applyAlignment="1">
      <alignment wrapText="1"/>
    </xf>
    <xf numFmtId="49" fontId="0" fillId="0" borderId="2" xfId="0" applyNumberFormat="1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0" xfId="0" applyNumberFormat="1" applyAlignment="1">
      <alignment horizontal="right" vertical="top" wrapText="1"/>
    </xf>
    <xf numFmtId="0" fontId="7" fillId="0" borderId="0" xfId="0" applyNumberFormat="1" applyFont="1" applyAlignment="1">
      <alignment horizontal="right" vertical="top" wrapText="1"/>
    </xf>
    <xf numFmtId="49" fontId="4" fillId="0" borderId="0" xfId="0" applyNumberFormat="1" applyFont="1" applyBorder="1" applyAlignment="1">
      <alignment vertical="center" wrapText="1"/>
    </xf>
    <xf numFmtId="49" fontId="10" fillId="0" borderId="3" xfId="0" applyNumberFormat="1" applyFont="1" applyBorder="1" applyAlignment="1">
      <alignment horizontal="center" vertical="center" wrapText="1"/>
    </xf>
    <xf numFmtId="49" fontId="10" fillId="0" borderId="2" xfId="0" applyNumberFormat="1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left" vertical="center" wrapText="1"/>
    </xf>
    <xf numFmtId="49" fontId="12" fillId="0" borderId="2" xfId="0" applyNumberFormat="1" applyFont="1" applyBorder="1" applyAlignment="1">
      <alignment horizontal="center" vertical="center" wrapText="1"/>
    </xf>
    <xf numFmtId="49" fontId="12" fillId="0" borderId="3" xfId="0" applyNumberFormat="1" applyFont="1" applyBorder="1" applyAlignment="1">
      <alignment horizontal="center" vertical="center" wrapText="1"/>
    </xf>
    <xf numFmtId="49" fontId="12" fillId="0" borderId="2" xfId="0" applyNumberFormat="1" applyFont="1" applyBorder="1" applyAlignment="1">
      <alignment wrapText="1"/>
    </xf>
    <xf numFmtId="49" fontId="12" fillId="0" borderId="2" xfId="0" applyNumberFormat="1" applyFont="1" applyBorder="1" applyAlignment="1">
      <alignment horizontal="center" wrapText="1"/>
    </xf>
    <xf numFmtId="4" fontId="12" fillId="0" borderId="2" xfId="0" applyNumberFormat="1" applyFont="1" applyBorder="1" applyAlignment="1">
      <alignment horizontal="center" wrapText="1"/>
    </xf>
    <xf numFmtId="49" fontId="12" fillId="0" borderId="2" xfId="0" applyNumberFormat="1" applyFont="1" applyBorder="1" applyAlignment="1">
      <alignment vertical="center" wrapText="1"/>
    </xf>
    <xf numFmtId="4" fontId="12" fillId="0" borderId="2" xfId="0" applyNumberFormat="1" applyFont="1" applyBorder="1" applyAlignment="1">
      <alignment horizontal="center"/>
    </xf>
    <xf numFmtId="4" fontId="13" fillId="0" borderId="2" xfId="0" applyNumberFormat="1" applyFont="1" applyBorder="1" applyAlignment="1">
      <alignment horizontal="center"/>
    </xf>
    <xf numFmtId="49" fontId="14" fillId="0" borderId="2" xfId="0" applyNumberFormat="1" applyFont="1" applyBorder="1" applyAlignment="1">
      <alignment horizontal="center" vertical="center" wrapText="1"/>
    </xf>
    <xf numFmtId="4" fontId="14" fillId="0" borderId="2" xfId="0" applyNumberFormat="1" applyFont="1" applyBorder="1" applyAlignment="1">
      <alignment horizontal="center" vertical="center" wrapText="1"/>
    </xf>
    <xf numFmtId="4" fontId="13" fillId="0" borderId="2" xfId="0" applyNumberFormat="1" applyFont="1" applyBorder="1" applyAlignment="1">
      <alignment horizontal="center" wrapText="1"/>
    </xf>
    <xf numFmtId="164" fontId="12" fillId="0" borderId="2" xfId="0" applyNumberFormat="1" applyFont="1" applyBorder="1" applyAlignment="1">
      <alignment horizontal="center" vertical="center" wrapText="1"/>
    </xf>
    <xf numFmtId="2" fontId="12" fillId="0" borderId="2" xfId="0" applyNumberFormat="1" applyFont="1" applyBorder="1" applyAlignment="1">
      <alignment horizontal="center" vertical="center" wrapText="1"/>
    </xf>
    <xf numFmtId="2" fontId="13" fillId="0" borderId="2" xfId="0" applyNumberFormat="1" applyFont="1" applyBorder="1" applyAlignment="1">
      <alignment horizontal="center" vertical="center" wrapText="1"/>
    </xf>
    <xf numFmtId="3" fontId="12" fillId="0" borderId="2" xfId="0" applyNumberFormat="1" applyFont="1" applyBorder="1" applyAlignment="1">
      <alignment horizontal="center" vertical="center" wrapText="1"/>
    </xf>
    <xf numFmtId="4" fontId="12" fillId="0" borderId="2" xfId="0" applyNumberFormat="1" applyFont="1" applyBorder="1" applyAlignment="1">
      <alignment horizontal="center" vertical="center" wrapText="1"/>
    </xf>
    <xf numFmtId="4" fontId="13" fillId="0" borderId="2" xfId="0" applyNumberFormat="1" applyFont="1" applyBorder="1" applyAlignment="1">
      <alignment horizontal="center" vertical="center" wrapText="1"/>
    </xf>
    <xf numFmtId="2" fontId="12" fillId="0" borderId="2" xfId="0" applyNumberFormat="1" applyFont="1" applyBorder="1" applyAlignment="1">
      <alignment horizontal="center" wrapText="1"/>
    </xf>
    <xf numFmtId="49" fontId="12" fillId="0" borderId="2" xfId="0" applyNumberFormat="1" applyFont="1" applyBorder="1" applyAlignment="1">
      <alignment horizontal="left" vertical="center" wrapText="1"/>
    </xf>
    <xf numFmtId="165" fontId="12" fillId="0" borderId="2" xfId="0" applyNumberFormat="1" applyFont="1" applyBorder="1" applyAlignment="1">
      <alignment horizontal="center" vertical="center" wrapText="1"/>
    </xf>
    <xf numFmtId="49" fontId="12" fillId="0" borderId="4" xfId="0" applyNumberFormat="1" applyFont="1" applyBorder="1" applyAlignment="1">
      <alignment wrapText="1"/>
    </xf>
    <xf numFmtId="49" fontId="12" fillId="0" borderId="4" xfId="0" applyNumberFormat="1" applyFont="1" applyBorder="1" applyAlignment="1">
      <alignment horizontal="left" vertical="center" wrapText="1"/>
    </xf>
    <xf numFmtId="1" fontId="12" fillId="0" borderId="2" xfId="0" applyNumberFormat="1" applyFont="1" applyBorder="1" applyAlignment="1">
      <alignment horizontal="center" vertical="center" wrapText="1"/>
    </xf>
    <xf numFmtId="49" fontId="12" fillId="0" borderId="5" xfId="0" applyNumberFormat="1" applyFont="1" applyBorder="1" applyAlignment="1">
      <alignment horizontal="left" vertical="center" wrapText="1"/>
    </xf>
    <xf numFmtId="49" fontId="12" fillId="0" borderId="6" xfId="0" applyNumberFormat="1" applyFont="1" applyBorder="1" applyAlignment="1">
      <alignment horizontal="left" vertical="center" wrapText="1"/>
    </xf>
    <xf numFmtId="1" fontId="13" fillId="0" borderId="2" xfId="0" applyNumberFormat="1" applyFont="1" applyBorder="1" applyAlignment="1">
      <alignment horizontal="center" vertical="center" wrapText="1"/>
    </xf>
    <xf numFmtId="3" fontId="13" fillId="0" borderId="2" xfId="0" applyNumberFormat="1" applyFont="1" applyBorder="1" applyAlignment="1">
      <alignment horizontal="center" vertical="center" wrapText="1"/>
    </xf>
    <xf numFmtId="49" fontId="3" fillId="0" borderId="0" xfId="0" applyNumberFormat="1" applyFont="1" applyAlignment="1">
      <alignment horizontal="center" wrapText="1"/>
    </xf>
    <xf numFmtId="49" fontId="12" fillId="0" borderId="0" xfId="0" applyNumberFormat="1" applyFont="1" applyBorder="1" applyAlignment="1">
      <alignment vertical="center" wrapText="1"/>
    </xf>
    <xf numFmtId="49" fontId="12" fillId="0" borderId="0" xfId="0" applyNumberFormat="1" applyFont="1" applyBorder="1" applyAlignment="1">
      <alignment horizontal="center" wrapText="1"/>
    </xf>
    <xf numFmtId="49" fontId="12" fillId="0" borderId="0" xfId="0" applyNumberFormat="1" applyFont="1" applyBorder="1" applyAlignment="1">
      <alignment horizontal="center" vertical="center" wrapText="1"/>
    </xf>
    <xf numFmtId="4" fontId="12" fillId="0" borderId="0" xfId="0" applyNumberFormat="1" applyFont="1" applyBorder="1" applyAlignment="1">
      <alignment horizontal="center" wrapText="1"/>
    </xf>
    <xf numFmtId="4" fontId="13" fillId="0" borderId="0" xfId="0" applyNumberFormat="1" applyFont="1" applyBorder="1" applyAlignment="1">
      <alignment horizontal="center"/>
    </xf>
    <xf numFmtId="0" fontId="3" fillId="0" borderId="0" xfId="0" applyFont="1"/>
    <xf numFmtId="0" fontId="0" fillId="0" borderId="0" xfId="0" applyNumberFormat="1" applyAlignment="1">
      <alignment vertical="top" wrapText="1"/>
    </xf>
    <xf numFmtId="49" fontId="12" fillId="0" borderId="3" xfId="0" applyNumberFormat="1" applyFont="1" applyBorder="1" applyAlignment="1">
      <alignment horizontal="center" vertical="center" wrapText="1"/>
    </xf>
    <xf numFmtId="49" fontId="12" fillId="0" borderId="2" xfId="0" applyNumberFormat="1" applyFont="1" applyBorder="1" applyAlignment="1">
      <alignment horizontal="left" wrapText="1"/>
    </xf>
    <xf numFmtId="49" fontId="0" fillId="0" borderId="0" xfId="0" applyNumberFormat="1" applyAlignment="1">
      <alignment horizontal="left" wrapText="1"/>
    </xf>
    <xf numFmtId="49" fontId="0" fillId="0" borderId="0" xfId="0" applyNumberFormat="1" applyAlignment="1">
      <alignment wrapText="1"/>
    </xf>
    <xf numFmtId="49" fontId="12" fillId="3" borderId="2" xfId="0" applyNumberFormat="1" applyFont="1" applyFill="1" applyBorder="1" applyAlignment="1">
      <alignment horizontal="center" vertical="center" wrapText="1"/>
    </xf>
    <xf numFmtId="49" fontId="15" fillId="0" borderId="0" xfId="0" applyNumberFormat="1" applyFont="1" applyAlignment="1">
      <alignment wrapText="1"/>
    </xf>
    <xf numFmtId="49" fontId="0" fillId="0" borderId="0" xfId="0" applyNumberFormat="1" applyFont="1" applyAlignment="1">
      <alignment horizontal="center" wrapText="1"/>
    </xf>
    <xf numFmtId="49" fontId="0" fillId="0" borderId="0" xfId="0" applyNumberFormat="1" applyFont="1" applyAlignment="1">
      <alignment wrapText="1"/>
    </xf>
    <xf numFmtId="0" fontId="0" fillId="0" borderId="0" xfId="0" applyFont="1" applyAlignment="1">
      <alignment horizontal="center"/>
    </xf>
    <xf numFmtId="49" fontId="15" fillId="0" borderId="0" xfId="0" applyNumberFormat="1" applyFont="1" applyAlignment="1">
      <alignment wrapText="1"/>
    </xf>
    <xf numFmtId="49" fontId="0" fillId="0" borderId="0" xfId="0" applyNumberFormat="1" applyFont="1" applyAlignment="1">
      <alignment wrapText="1"/>
    </xf>
    <xf numFmtId="49" fontId="12" fillId="0" borderId="3" xfId="0" applyNumberFormat="1" applyFont="1" applyBorder="1" applyAlignment="1">
      <alignment horizontal="center" vertical="center" wrapText="1"/>
    </xf>
    <xf numFmtId="49" fontId="12" fillId="0" borderId="7" xfId="0" applyNumberFormat="1" applyFont="1" applyBorder="1" applyAlignment="1">
      <alignment horizontal="center" vertical="center" wrapText="1"/>
    </xf>
    <xf numFmtId="49" fontId="12" fillId="0" borderId="8" xfId="0" applyNumberFormat="1" applyFont="1" applyBorder="1" applyAlignment="1">
      <alignment horizontal="center" vertical="center" wrapText="1"/>
    </xf>
    <xf numFmtId="49" fontId="12" fillId="3" borderId="3" xfId="0" applyNumberFormat="1" applyFont="1" applyFill="1" applyBorder="1" applyAlignment="1">
      <alignment horizontal="center" vertical="center" wrapText="1"/>
    </xf>
    <xf numFmtId="49" fontId="12" fillId="3" borderId="7" xfId="0" applyNumberFormat="1" applyFont="1" applyFill="1" applyBorder="1" applyAlignment="1">
      <alignment horizontal="center" vertical="center" wrapText="1"/>
    </xf>
    <xf numFmtId="49" fontId="12" fillId="3" borderId="8" xfId="0" applyNumberFormat="1" applyFont="1" applyFill="1" applyBorder="1" applyAlignment="1">
      <alignment horizontal="center" vertical="center" wrapText="1"/>
    </xf>
    <xf numFmtId="49" fontId="5" fillId="2" borderId="3" xfId="0" applyNumberFormat="1" applyFont="1" applyFill="1" applyBorder="1" applyAlignment="1">
      <alignment horizontal="center" vertical="center" wrapText="1"/>
    </xf>
    <xf numFmtId="49" fontId="5" fillId="2" borderId="7" xfId="0" applyNumberFormat="1" applyFont="1" applyFill="1" applyBorder="1" applyAlignment="1">
      <alignment horizontal="center" vertical="center" wrapText="1"/>
    </xf>
    <xf numFmtId="49" fontId="5" fillId="2" borderId="8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Alignment="1">
      <alignment horizontal="center" wrapText="1"/>
    </xf>
    <xf numFmtId="49" fontId="4" fillId="0" borderId="0" xfId="0" applyNumberFormat="1" applyFont="1" applyBorder="1" applyAlignment="1">
      <alignment horizontal="center" vertical="center" wrapText="1"/>
    </xf>
    <xf numFmtId="49" fontId="15" fillId="0" borderId="0" xfId="0" applyNumberFormat="1" applyFont="1" applyAlignment="1">
      <alignment horizontal="left" wrapText="1"/>
    </xf>
    <xf numFmtId="49" fontId="15" fillId="0" borderId="0" xfId="0" applyNumberFormat="1" applyFont="1" applyAlignment="1">
      <alignment horizontal="right" wrapText="1"/>
    </xf>
    <xf numFmtId="49" fontId="5" fillId="2" borderId="3" xfId="0" applyNumberFormat="1" applyFont="1" applyFill="1" applyBorder="1" applyAlignment="1">
      <alignment horizontal="center" wrapText="1"/>
    </xf>
    <xf numFmtId="49" fontId="5" fillId="2" borderId="7" xfId="0" applyNumberFormat="1" applyFont="1" applyFill="1" applyBorder="1" applyAlignment="1">
      <alignment horizontal="center" wrapText="1"/>
    </xf>
    <xf numFmtId="49" fontId="5" fillId="2" borderId="8" xfId="0" applyNumberFormat="1" applyFont="1" applyFill="1" applyBorder="1" applyAlignment="1">
      <alignment horizontal="center" wrapText="1"/>
    </xf>
    <xf numFmtId="0" fontId="7" fillId="0" borderId="0" xfId="0" applyNumberFormat="1" applyFont="1" applyAlignment="1">
      <alignment horizontal="right" wrapText="1"/>
    </xf>
    <xf numFmtId="49" fontId="0" fillId="0" borderId="0" xfId="0" applyNumberFormat="1" applyAlignment="1">
      <alignment horizontal="center" wrapText="1"/>
    </xf>
    <xf numFmtId="0" fontId="10" fillId="0" borderId="0" xfId="0" applyNumberFormat="1" applyFont="1" applyAlignment="1">
      <alignment horizontal="right" wrapText="1"/>
    </xf>
    <xf numFmtId="0" fontId="7" fillId="0" borderId="0" xfId="0" applyNumberFormat="1" applyFont="1" applyAlignment="1">
      <alignment horizontal="right" vertical="top" wrapText="1"/>
    </xf>
    <xf numFmtId="49" fontId="9" fillId="0" borderId="0" xfId="0" applyNumberFormat="1" applyFont="1" applyAlignment="1">
      <alignment horizontal="center" wrapText="1"/>
    </xf>
    <xf numFmtId="49" fontId="8" fillId="0" borderId="0" xfId="0" applyNumberFormat="1" applyFont="1" applyBorder="1" applyAlignment="1">
      <alignment horizontal="center" vertical="center" wrapText="1"/>
    </xf>
    <xf numFmtId="0" fontId="0" fillId="0" borderId="0" xfId="0" applyNumberFormat="1" applyAlignment="1">
      <alignment horizontal="right" vertical="top" wrapText="1"/>
    </xf>
    <xf numFmtId="0" fontId="0" fillId="0" borderId="0" xfId="0" applyNumberFormat="1" applyAlignment="1">
      <alignment vertical="top" wrapText="1"/>
    </xf>
    <xf numFmtId="49" fontId="0" fillId="0" borderId="0" xfId="0" applyNumberFormat="1" applyAlignment="1">
      <alignment horizontal="left" wrapText="1"/>
    </xf>
    <xf numFmtId="49" fontId="0" fillId="0" borderId="0" xfId="0" applyNumberFormat="1" applyAlignment="1">
      <alignment horizontal="right" vertical="center" wrapText="1"/>
    </xf>
    <xf numFmtId="49" fontId="3" fillId="0" borderId="0" xfId="0" applyNumberFormat="1" applyFont="1" applyAlignment="1">
      <alignment horizontal="right" wrapText="1"/>
    </xf>
    <xf numFmtId="49" fontId="15" fillId="0" borderId="0" xfId="0" applyNumberFormat="1" applyFont="1" applyAlignment="1">
      <alignment wrapText="1"/>
    </xf>
    <xf numFmtId="49" fontId="0" fillId="0" borderId="0" xfId="0" applyNumberFormat="1" applyFont="1" applyAlignment="1">
      <alignment wrapText="1"/>
    </xf>
    <xf numFmtId="49" fontId="10" fillId="0" borderId="0" xfId="0" applyNumberFormat="1" applyFont="1" applyAlignment="1">
      <alignment horizontal="right" wrapText="1"/>
    </xf>
    <xf numFmtId="49" fontId="7" fillId="0" borderId="0" xfId="0" applyNumberFormat="1" applyFont="1" applyAlignment="1">
      <alignment horizontal="right" wrapText="1"/>
    </xf>
    <xf numFmtId="49" fontId="3" fillId="0" borderId="0" xfId="0" applyNumberFormat="1" applyFont="1" applyAlignment="1">
      <alignment wrapText="1"/>
    </xf>
    <xf numFmtId="49" fontId="3" fillId="0" borderId="0" xfId="0" applyNumberFormat="1" applyFont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0"/>
  <sheetViews>
    <sheetView view="pageBreakPreview" topLeftCell="A16" zoomScale="110" zoomScaleSheetLayoutView="110" workbookViewId="0">
      <selection activeCell="E31" sqref="E31"/>
    </sheetView>
  </sheetViews>
  <sheetFormatPr defaultRowHeight="15"/>
  <cols>
    <col min="1" max="1" width="39.85546875" style="1" customWidth="1"/>
    <col min="2" max="2" width="12" style="1" customWidth="1"/>
    <col min="3" max="3" width="9.85546875" style="1" customWidth="1"/>
    <col min="4" max="4" width="13" style="9" customWidth="1"/>
    <col min="5" max="5" width="15.7109375" style="2" customWidth="1"/>
  </cols>
  <sheetData>
    <row r="1" spans="1:7" ht="12" customHeight="1">
      <c r="A1" s="98" t="s">
        <v>38</v>
      </c>
      <c r="B1" s="98"/>
      <c r="C1" s="98"/>
      <c r="D1" s="98"/>
      <c r="E1" s="98"/>
    </row>
    <row r="2" spans="1:7" ht="12" customHeight="1">
      <c r="A2" s="96" t="s">
        <v>32</v>
      </c>
      <c r="B2" s="96"/>
      <c r="C2" s="96"/>
      <c r="D2" s="96"/>
      <c r="E2" s="96"/>
    </row>
    <row r="3" spans="1:7" ht="12" customHeight="1">
      <c r="A3" s="96" t="s">
        <v>33</v>
      </c>
      <c r="B3" s="96"/>
      <c r="C3" s="96"/>
      <c r="D3" s="96"/>
      <c r="E3" s="96"/>
    </row>
    <row r="4" spans="1:7" ht="12" customHeight="1">
      <c r="A4" s="96" t="s">
        <v>34</v>
      </c>
      <c r="B4" s="96"/>
      <c r="C4" s="96"/>
      <c r="D4" s="96"/>
      <c r="E4" s="96"/>
    </row>
    <row r="5" spans="1:7" ht="12" customHeight="1">
      <c r="A5" s="96" t="s">
        <v>35</v>
      </c>
      <c r="B5" s="96"/>
      <c r="C5" s="96"/>
      <c r="D5" s="96"/>
      <c r="E5" s="96"/>
    </row>
    <row r="6" spans="1:7" ht="12" customHeight="1">
      <c r="A6" s="96" t="s">
        <v>36</v>
      </c>
      <c r="B6" s="96"/>
      <c r="C6" s="96"/>
      <c r="D6" s="96"/>
      <c r="E6" s="96"/>
    </row>
    <row r="7" spans="1:7" ht="12" customHeight="1">
      <c r="A7" s="96" t="s">
        <v>37</v>
      </c>
      <c r="B7" s="96"/>
      <c r="C7" s="96"/>
      <c r="D7" s="96"/>
      <c r="E7" s="96"/>
    </row>
    <row r="8" spans="1:7">
      <c r="A8" s="97"/>
      <c r="B8" s="97"/>
      <c r="C8" s="97"/>
      <c r="D8" s="97"/>
      <c r="E8" s="97"/>
    </row>
    <row r="9" spans="1:7" ht="17.25">
      <c r="A9" s="89" t="s">
        <v>119</v>
      </c>
      <c r="B9" s="89"/>
      <c r="C9" s="89"/>
      <c r="D9" s="89"/>
      <c r="E9" s="89"/>
    </row>
    <row r="11" spans="1:7" ht="17.25">
      <c r="A11" s="90" t="s">
        <v>93</v>
      </c>
      <c r="B11" s="90"/>
      <c r="C11" s="90"/>
      <c r="D11" s="90"/>
      <c r="E11" s="90"/>
    </row>
    <row r="12" spans="1:7" ht="17.25">
      <c r="A12" s="90" t="s">
        <v>144</v>
      </c>
      <c r="B12" s="90"/>
      <c r="C12" s="90"/>
      <c r="D12" s="90"/>
      <c r="E12" s="90"/>
    </row>
    <row r="13" spans="1:7" ht="18.75">
      <c r="A13" s="3"/>
      <c r="B13" s="3"/>
      <c r="C13" s="3"/>
      <c r="D13" s="3"/>
      <c r="E13" s="3"/>
    </row>
    <row r="14" spans="1:7" ht="33" customHeight="1">
      <c r="A14" s="86" t="s">
        <v>39</v>
      </c>
      <c r="B14" s="87"/>
      <c r="C14" s="87"/>
      <c r="D14" s="87"/>
      <c r="E14" s="88"/>
    </row>
    <row r="15" spans="1:7" ht="48.75" customHeight="1">
      <c r="A15" s="18" t="s">
        <v>47</v>
      </c>
      <c r="B15" s="34" t="s">
        <v>40</v>
      </c>
      <c r="C15" s="83" t="s">
        <v>136</v>
      </c>
      <c r="D15" s="84"/>
      <c r="E15" s="85"/>
    </row>
    <row r="16" spans="1:7" ht="32.25" customHeight="1">
      <c r="A16" s="18" t="s">
        <v>41</v>
      </c>
      <c r="B16" s="34" t="s">
        <v>40</v>
      </c>
      <c r="C16" s="83" t="s">
        <v>143</v>
      </c>
      <c r="D16" s="84"/>
      <c r="E16" s="85"/>
      <c r="G16" s="16"/>
    </row>
    <row r="17" spans="1:5" ht="15.75">
      <c r="A17" s="18" t="s">
        <v>42</v>
      </c>
      <c r="B17" s="34" t="s">
        <v>43</v>
      </c>
      <c r="C17" s="80" t="s">
        <v>29</v>
      </c>
      <c r="D17" s="81"/>
      <c r="E17" s="82"/>
    </row>
    <row r="18" spans="1:5" ht="15.75">
      <c r="A18" s="18" t="s">
        <v>44</v>
      </c>
      <c r="B18" s="34" t="s">
        <v>45</v>
      </c>
      <c r="C18" s="80" t="s">
        <v>15</v>
      </c>
      <c r="D18" s="81"/>
      <c r="E18" s="82"/>
    </row>
    <row r="19" spans="1:5" ht="31.5">
      <c r="A19" s="17" t="s">
        <v>137</v>
      </c>
      <c r="B19" s="73" t="s">
        <v>46</v>
      </c>
      <c r="C19" s="83" t="s">
        <v>120</v>
      </c>
      <c r="D19" s="84"/>
      <c r="E19" s="85"/>
    </row>
    <row r="20" spans="1:5" ht="29.25" customHeight="1">
      <c r="A20" s="23" t="s">
        <v>84</v>
      </c>
      <c r="B20" s="83" t="s">
        <v>135</v>
      </c>
      <c r="C20" s="84"/>
      <c r="D20" s="84"/>
      <c r="E20" s="85"/>
    </row>
    <row r="21" spans="1:5" ht="33" customHeight="1">
      <c r="A21" s="93" t="s">
        <v>48</v>
      </c>
      <c r="B21" s="94"/>
      <c r="C21" s="94"/>
      <c r="D21" s="94"/>
      <c r="E21" s="95"/>
    </row>
    <row r="22" spans="1:5" ht="31.5">
      <c r="A22" s="4" t="s">
        <v>0</v>
      </c>
      <c r="B22" s="4" t="s">
        <v>1</v>
      </c>
      <c r="C22" s="11" t="s">
        <v>12</v>
      </c>
      <c r="D22" s="10" t="s">
        <v>13</v>
      </c>
      <c r="E22" s="4" t="s">
        <v>16</v>
      </c>
    </row>
    <row r="23" spans="1:5" ht="15.75">
      <c r="A23" s="36" t="s">
        <v>103</v>
      </c>
      <c r="B23" s="37" t="s">
        <v>14</v>
      </c>
      <c r="C23" s="37" t="s">
        <v>15</v>
      </c>
      <c r="D23" s="6">
        <f>SUM(прил3!D17)</f>
        <v>350</v>
      </c>
      <c r="E23" s="38">
        <f>C23*D23</f>
        <v>350</v>
      </c>
    </row>
    <row r="24" spans="1:5" ht="15.75">
      <c r="A24" s="36" t="s">
        <v>104</v>
      </c>
      <c r="B24" s="37" t="s">
        <v>105</v>
      </c>
      <c r="C24" s="37" t="s">
        <v>15</v>
      </c>
      <c r="D24" s="38">
        <f>прил3!D18</f>
        <v>285</v>
      </c>
      <c r="E24" s="38">
        <f>C24*D24</f>
        <v>285</v>
      </c>
    </row>
    <row r="25" spans="1:5" ht="15.75">
      <c r="A25" s="36" t="s">
        <v>118</v>
      </c>
      <c r="B25" s="37" t="s">
        <v>14</v>
      </c>
      <c r="C25" s="37" t="s">
        <v>15</v>
      </c>
      <c r="D25" s="38">
        <v>16</v>
      </c>
      <c r="E25" s="38">
        <v>16</v>
      </c>
    </row>
    <row r="26" spans="1:5" ht="15.75">
      <c r="A26" s="36" t="s">
        <v>142</v>
      </c>
      <c r="B26" s="37" t="s">
        <v>14</v>
      </c>
      <c r="C26" s="37" t="s">
        <v>15</v>
      </c>
      <c r="D26" s="38">
        <v>78</v>
      </c>
      <c r="E26" s="38">
        <v>78</v>
      </c>
    </row>
    <row r="27" spans="1:5" ht="15.75">
      <c r="A27" s="39"/>
      <c r="B27" s="37"/>
      <c r="C27" s="34"/>
      <c r="D27" s="38"/>
      <c r="E27" s="38"/>
    </row>
    <row r="28" spans="1:5" ht="15.75">
      <c r="A28" s="39"/>
      <c r="B28" s="37"/>
      <c r="C28" s="34"/>
      <c r="D28" s="38"/>
      <c r="E28" s="38"/>
    </row>
    <row r="29" spans="1:5" ht="15.75">
      <c r="A29" s="39"/>
      <c r="B29" s="37"/>
      <c r="C29" s="34"/>
      <c r="D29" s="38"/>
      <c r="E29" s="38"/>
    </row>
    <row r="30" spans="1:5" ht="15.75">
      <c r="A30" s="39"/>
      <c r="B30" s="37"/>
      <c r="C30" s="34"/>
      <c r="D30" s="38"/>
      <c r="E30" s="38">
        <f>SUM(E23:E28)</f>
        <v>729</v>
      </c>
    </row>
    <row r="31" spans="1:5" ht="15.75">
      <c r="A31" s="39"/>
      <c r="B31" s="37"/>
      <c r="C31" s="34"/>
      <c r="D31" s="38"/>
      <c r="E31" s="38"/>
    </row>
    <row r="32" spans="1:5" ht="15.75">
      <c r="A32" s="39"/>
      <c r="B32" s="37"/>
      <c r="C32" s="34"/>
      <c r="D32" s="38"/>
      <c r="E32" s="40"/>
    </row>
    <row r="33" spans="1:5" ht="15" customHeight="1">
      <c r="A33" s="39"/>
      <c r="B33" s="37"/>
      <c r="C33" s="34"/>
      <c r="D33" s="38"/>
      <c r="E33" s="41"/>
    </row>
    <row r="34" spans="1:5" ht="15" customHeight="1">
      <c r="A34" s="62"/>
      <c r="B34" s="63"/>
      <c r="C34" s="64"/>
      <c r="D34" s="65"/>
      <c r="E34" s="66"/>
    </row>
    <row r="35" spans="1:5" ht="15" customHeight="1">
      <c r="A35" s="62"/>
      <c r="B35" s="63"/>
      <c r="C35" s="64"/>
      <c r="D35" s="65"/>
      <c r="E35" s="66"/>
    </row>
    <row r="38" spans="1:5" ht="17.25" customHeight="1">
      <c r="A38" s="91" t="s">
        <v>123</v>
      </c>
      <c r="B38" s="91"/>
      <c r="C38" s="78"/>
      <c r="D38" s="92" t="s">
        <v>124</v>
      </c>
      <c r="E38" s="92"/>
    </row>
    <row r="39" spans="1:5">
      <c r="A39" s="91"/>
      <c r="B39" s="91"/>
      <c r="C39" s="79"/>
      <c r="D39" s="92"/>
      <c r="E39" s="92"/>
    </row>
    <row r="40" spans="1:5" ht="17.25">
      <c r="A40" s="22"/>
    </row>
  </sheetData>
  <mergeCells count="21">
    <mergeCell ref="A5:E5"/>
    <mergeCell ref="A8:E8"/>
    <mergeCell ref="A7:E7"/>
    <mergeCell ref="A1:E1"/>
    <mergeCell ref="A2:E2"/>
    <mergeCell ref="A3:E3"/>
    <mergeCell ref="A4:E4"/>
    <mergeCell ref="A6:E6"/>
    <mergeCell ref="A38:B39"/>
    <mergeCell ref="D38:E39"/>
    <mergeCell ref="B20:E20"/>
    <mergeCell ref="C19:E19"/>
    <mergeCell ref="A21:E21"/>
    <mergeCell ref="C18:E18"/>
    <mergeCell ref="C16:E16"/>
    <mergeCell ref="A14:E14"/>
    <mergeCell ref="A9:E9"/>
    <mergeCell ref="A12:E12"/>
    <mergeCell ref="C17:E17"/>
    <mergeCell ref="A11:E11"/>
    <mergeCell ref="C15:E15"/>
  </mergeCells>
  <phoneticPr fontId="0" type="noConversion"/>
  <pageMargins left="1.1811023622047245" right="0.39370078740157483" top="0.59055118110236227" bottom="0.39370078740157483" header="0.31496062992125984" footer="0.31496062992125984"/>
  <pageSetup paperSize="9" scale="93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42"/>
  <sheetViews>
    <sheetView tabSelected="1" view="pageBreakPreview" topLeftCell="A22" zoomScale="120" zoomScaleSheetLayoutView="120" workbookViewId="0">
      <selection activeCell="B29" sqref="B29"/>
    </sheetView>
  </sheetViews>
  <sheetFormatPr defaultRowHeight="15"/>
  <cols>
    <col min="1" max="1" width="4.5703125" style="9" customWidth="1"/>
    <col min="2" max="2" width="38.85546875" style="9" customWidth="1"/>
    <col min="3" max="3" width="13" style="2" customWidth="1"/>
    <col min="4" max="4" width="13" customWidth="1"/>
    <col min="5" max="5" width="12.28515625" customWidth="1"/>
  </cols>
  <sheetData>
    <row r="1" spans="1:5" ht="12" customHeight="1">
      <c r="A1" s="98" t="s">
        <v>21</v>
      </c>
      <c r="B1" s="98"/>
      <c r="C1" s="98"/>
      <c r="D1" s="98"/>
      <c r="E1" s="98"/>
    </row>
    <row r="2" spans="1:5" ht="12" customHeight="1">
      <c r="A2" s="99" t="s">
        <v>32</v>
      </c>
      <c r="B2" s="99"/>
      <c r="C2" s="99"/>
      <c r="D2" s="99"/>
      <c r="E2" s="99"/>
    </row>
    <row r="3" spans="1:5" ht="12" customHeight="1">
      <c r="A3" s="99" t="s">
        <v>33</v>
      </c>
      <c r="B3" s="99"/>
      <c r="C3" s="99"/>
      <c r="D3" s="99"/>
      <c r="E3" s="99"/>
    </row>
    <row r="4" spans="1:5" ht="12" customHeight="1">
      <c r="A4" s="99" t="s">
        <v>34</v>
      </c>
      <c r="B4" s="99"/>
      <c r="C4" s="99"/>
      <c r="D4" s="99"/>
      <c r="E4" s="99"/>
    </row>
    <row r="5" spans="1:5" ht="12" customHeight="1">
      <c r="A5" s="99" t="s">
        <v>35</v>
      </c>
      <c r="B5" s="99"/>
      <c r="C5" s="99"/>
      <c r="D5" s="99"/>
      <c r="E5" s="99"/>
    </row>
    <row r="6" spans="1:5" ht="12" customHeight="1">
      <c r="A6" s="99" t="s">
        <v>36</v>
      </c>
      <c r="B6" s="99"/>
      <c r="C6" s="99"/>
      <c r="D6" s="99"/>
      <c r="E6" s="99"/>
    </row>
    <row r="7" spans="1:5" ht="12" customHeight="1">
      <c r="A7" s="99" t="s">
        <v>37</v>
      </c>
      <c r="B7" s="99"/>
      <c r="C7" s="99"/>
      <c r="D7" s="99"/>
      <c r="E7" s="99"/>
    </row>
    <row r="8" spans="1:5" ht="12" customHeight="1">
      <c r="A8" s="29"/>
      <c r="B8" s="29"/>
      <c r="C8" s="29"/>
      <c r="D8" s="29"/>
      <c r="E8" s="29"/>
    </row>
    <row r="9" spans="1:5" ht="12" customHeight="1">
      <c r="A9" s="29"/>
      <c r="B9" s="29"/>
      <c r="C9" s="29"/>
      <c r="D9" s="29"/>
      <c r="E9" s="29"/>
    </row>
    <row r="10" spans="1:5" ht="15" customHeight="1">
      <c r="B10" s="15"/>
      <c r="C10" s="15"/>
      <c r="D10" s="15"/>
      <c r="E10" s="15"/>
    </row>
    <row r="11" spans="1:5" ht="15" customHeight="1">
      <c r="B11" s="68"/>
      <c r="C11" s="102" t="s">
        <v>111</v>
      </c>
      <c r="D11" s="102"/>
      <c r="E11" s="102"/>
    </row>
    <row r="12" spans="1:5" ht="15" customHeight="1">
      <c r="B12" s="68"/>
      <c r="C12" s="102" t="s">
        <v>112</v>
      </c>
      <c r="D12" s="102"/>
      <c r="E12" s="102"/>
    </row>
    <row r="13" spans="1:5" ht="15" customHeight="1">
      <c r="B13" s="68"/>
      <c r="C13" s="102" t="s">
        <v>106</v>
      </c>
      <c r="D13" s="102"/>
      <c r="E13" s="102"/>
    </row>
    <row r="14" spans="1:5" ht="15" customHeight="1">
      <c r="B14" s="68"/>
      <c r="C14" s="102" t="s">
        <v>113</v>
      </c>
      <c r="D14" s="102"/>
      <c r="E14" s="102"/>
    </row>
    <row r="15" spans="1:5" ht="15" customHeight="1">
      <c r="B15" s="68"/>
      <c r="C15" s="103"/>
      <c r="D15" s="103"/>
      <c r="E15" s="103"/>
    </row>
    <row r="16" spans="1:5" ht="15" customHeight="1">
      <c r="B16" s="28"/>
      <c r="C16" s="28"/>
      <c r="D16" s="28"/>
      <c r="E16" s="28"/>
    </row>
    <row r="17" spans="1:5" ht="15" customHeight="1">
      <c r="B17" s="28"/>
      <c r="C17" s="28"/>
      <c r="D17" s="28"/>
      <c r="E17" s="28"/>
    </row>
    <row r="18" spans="1:5" ht="15" customHeight="1">
      <c r="B18" s="21"/>
      <c r="C18" s="21"/>
      <c r="D18" s="21"/>
      <c r="E18" s="21"/>
    </row>
    <row r="19" spans="1:5" ht="15" customHeight="1">
      <c r="A19" s="100" t="s">
        <v>23</v>
      </c>
      <c r="B19" s="100"/>
      <c r="C19" s="100"/>
      <c r="D19" s="100"/>
      <c r="E19" s="100"/>
    </row>
    <row r="20" spans="1:5" ht="15" customHeight="1">
      <c r="A20" s="100" t="s">
        <v>22</v>
      </c>
      <c r="B20" s="100"/>
      <c r="C20" s="100"/>
      <c r="D20" s="100"/>
      <c r="E20" s="100"/>
    </row>
    <row r="21" spans="1:5" ht="15" customHeight="1">
      <c r="B21" s="15"/>
      <c r="C21" s="15"/>
      <c r="D21" s="15"/>
      <c r="E21" s="15"/>
    </row>
    <row r="22" spans="1:5" ht="34.5" customHeight="1">
      <c r="A22" s="89" t="s">
        <v>119</v>
      </c>
      <c r="B22" s="89"/>
      <c r="C22" s="89"/>
      <c r="D22" s="89"/>
      <c r="E22" s="22"/>
    </row>
    <row r="23" spans="1:5" ht="15" customHeight="1">
      <c r="C23" s="9"/>
      <c r="D23" s="9"/>
      <c r="E23" s="2"/>
    </row>
    <row r="24" spans="1:5" ht="17.25" customHeight="1">
      <c r="A24" s="101" t="s">
        <v>122</v>
      </c>
      <c r="B24" s="101"/>
      <c r="C24" s="101"/>
      <c r="D24" s="101"/>
      <c r="E24" s="101"/>
    </row>
    <row r="25" spans="1:5" ht="15" customHeight="1">
      <c r="A25" s="3"/>
      <c r="B25" s="3"/>
      <c r="C25" s="3"/>
      <c r="D25" s="3"/>
      <c r="E25" s="3"/>
    </row>
    <row r="26" spans="1:5" ht="46.5" customHeight="1">
      <c r="A26" s="4" t="s">
        <v>24</v>
      </c>
      <c r="B26" s="11" t="s">
        <v>25</v>
      </c>
      <c r="C26" s="31" t="s">
        <v>94</v>
      </c>
      <c r="D26" s="31" t="s">
        <v>95</v>
      </c>
      <c r="E26" s="32" t="s">
        <v>96</v>
      </c>
    </row>
    <row r="27" spans="1:5" ht="38.25" customHeight="1">
      <c r="A27" s="4" t="s">
        <v>15</v>
      </c>
      <c r="B27" s="33" t="s">
        <v>144</v>
      </c>
      <c r="C27" s="48">
        <v>4</v>
      </c>
      <c r="D27" s="49">
        <f>SUM(E27/C27)</f>
        <v>109.24963308623479</v>
      </c>
      <c r="E27" s="50">
        <f>прил6!C23</f>
        <v>436.99853234493918</v>
      </c>
    </row>
    <row r="28" spans="1:5" ht="69" customHeight="1">
      <c r="C28" s="9"/>
      <c r="D28" s="9"/>
      <c r="E28" s="2"/>
    </row>
    <row r="29" spans="1:5" ht="8.25" customHeight="1">
      <c r="C29" s="9"/>
      <c r="D29" s="9"/>
      <c r="E29" s="2"/>
    </row>
    <row r="30" spans="1:5" ht="15" customHeight="1">
      <c r="A30" s="91" t="s">
        <v>125</v>
      </c>
      <c r="B30" s="91"/>
      <c r="C30" s="91"/>
      <c r="D30" s="92" t="s">
        <v>126</v>
      </c>
      <c r="E30" s="92"/>
    </row>
    <row r="31" spans="1:5" ht="34.5" customHeight="1">
      <c r="A31" s="91"/>
      <c r="B31" s="91"/>
      <c r="C31" s="91"/>
      <c r="D31" s="92"/>
      <c r="E31" s="92"/>
    </row>
    <row r="32" spans="1:5">
      <c r="A32" s="91"/>
      <c r="B32" s="91"/>
      <c r="C32" s="75"/>
      <c r="D32" s="75"/>
      <c r="E32" s="77"/>
    </row>
    <row r="33" spans="1:5">
      <c r="C33" s="9"/>
      <c r="D33" s="9"/>
      <c r="E33" s="2"/>
    </row>
    <row r="42" spans="1:5">
      <c r="A42"/>
      <c r="B42" s="20"/>
      <c r="C42"/>
    </row>
  </sheetData>
  <mergeCells count="19">
    <mergeCell ref="A32:B32"/>
    <mergeCell ref="D30:E31"/>
    <mergeCell ref="A30:C31"/>
    <mergeCell ref="A7:E7"/>
    <mergeCell ref="A19:E19"/>
    <mergeCell ref="A20:E20"/>
    <mergeCell ref="A24:E24"/>
    <mergeCell ref="A22:D22"/>
    <mergeCell ref="C11:E11"/>
    <mergeCell ref="C12:E12"/>
    <mergeCell ref="C13:E13"/>
    <mergeCell ref="C14:E14"/>
    <mergeCell ref="C15:E15"/>
    <mergeCell ref="A5:E5"/>
    <mergeCell ref="A6:E6"/>
    <mergeCell ref="A1:E1"/>
    <mergeCell ref="A2:E2"/>
    <mergeCell ref="A3:E3"/>
    <mergeCell ref="A4:E4"/>
  </mergeCells>
  <phoneticPr fontId="0" type="noConversion"/>
  <pageMargins left="1.1811023622047245" right="0.39370078740157483" top="0.59055118110236227" bottom="0.39370078740157483" header="0.31496062992125984" footer="0.31496062992125984"/>
  <pageSetup paperSize="9" scale="93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34"/>
  <sheetViews>
    <sheetView view="pageBreakPreview" topLeftCell="A9" zoomScale="110" zoomScaleSheetLayoutView="110" workbookViewId="0">
      <selection activeCell="D18" sqref="D18"/>
    </sheetView>
  </sheetViews>
  <sheetFormatPr defaultRowHeight="15"/>
  <cols>
    <col min="1" max="1" width="10.7109375" customWidth="1"/>
    <col min="2" max="2" width="29.140625" customWidth="1"/>
    <col min="3" max="3" width="20.42578125" customWidth="1"/>
    <col min="4" max="4" width="16.140625" customWidth="1"/>
    <col min="5" max="5" width="11.85546875" customWidth="1"/>
    <col min="6" max="6" width="9.42578125" customWidth="1"/>
  </cols>
  <sheetData>
    <row r="1" spans="1:8" ht="15" customHeight="1">
      <c r="A1" s="98" t="s">
        <v>49</v>
      </c>
      <c r="B1" s="98"/>
      <c r="C1" s="98"/>
      <c r="D1" s="98"/>
      <c r="E1" s="98"/>
    </row>
    <row r="2" spans="1:8" ht="12" customHeight="1">
      <c r="A2" s="96" t="s">
        <v>32</v>
      </c>
      <c r="B2" s="96"/>
      <c r="C2" s="96"/>
      <c r="D2" s="96"/>
      <c r="E2" s="96"/>
    </row>
    <row r="3" spans="1:8" ht="12" customHeight="1">
      <c r="A3" s="96" t="s">
        <v>33</v>
      </c>
      <c r="B3" s="96"/>
      <c r="C3" s="96"/>
      <c r="D3" s="96"/>
      <c r="E3" s="96"/>
    </row>
    <row r="4" spans="1:8" ht="12" customHeight="1">
      <c r="A4" s="96" t="s">
        <v>34</v>
      </c>
      <c r="B4" s="96"/>
      <c r="C4" s="96"/>
      <c r="D4" s="96"/>
      <c r="E4" s="96"/>
    </row>
    <row r="5" spans="1:8" ht="12" customHeight="1">
      <c r="A5" s="96" t="s">
        <v>35</v>
      </c>
      <c r="B5" s="96"/>
      <c r="C5" s="96"/>
      <c r="D5" s="96"/>
      <c r="E5" s="96"/>
    </row>
    <row r="6" spans="1:8" ht="12" customHeight="1">
      <c r="A6" s="96" t="s">
        <v>36</v>
      </c>
      <c r="B6" s="96"/>
      <c r="C6" s="96"/>
      <c r="D6" s="96"/>
      <c r="E6" s="96"/>
    </row>
    <row r="7" spans="1:8" ht="12" customHeight="1">
      <c r="A7" s="96" t="s">
        <v>37</v>
      </c>
      <c r="B7" s="96"/>
      <c r="C7" s="96"/>
      <c r="D7" s="96"/>
      <c r="E7" s="96"/>
    </row>
    <row r="8" spans="1:8" ht="17.25" customHeight="1">
      <c r="A8" s="97"/>
      <c r="B8" s="97"/>
      <c r="C8" s="97"/>
      <c r="D8" s="97"/>
      <c r="E8" s="97"/>
    </row>
    <row r="9" spans="1:8" ht="15" customHeight="1">
      <c r="A9" s="89" t="s">
        <v>119</v>
      </c>
      <c r="B9" s="89"/>
      <c r="C9" s="89"/>
      <c r="D9" s="89"/>
      <c r="E9" s="89"/>
    </row>
    <row r="10" spans="1:8" ht="12.75" customHeight="1">
      <c r="A10" s="1"/>
      <c r="B10" s="1"/>
      <c r="C10" s="1"/>
      <c r="D10" s="1"/>
      <c r="E10" s="2"/>
    </row>
    <row r="11" spans="1:8" ht="18.75" customHeight="1">
      <c r="A11" s="90" t="s">
        <v>55</v>
      </c>
      <c r="B11" s="90"/>
      <c r="C11" s="90"/>
      <c r="D11" s="90"/>
      <c r="E11" s="90"/>
    </row>
    <row r="12" spans="1:8" ht="18.75" customHeight="1">
      <c r="A12" s="90" t="s">
        <v>54</v>
      </c>
      <c r="B12" s="90"/>
      <c r="C12" s="90"/>
      <c r="D12" s="90"/>
      <c r="E12" s="90"/>
      <c r="H12" s="2"/>
    </row>
    <row r="13" spans="1:8" ht="18.75" customHeight="1">
      <c r="A13" s="90" t="s">
        <v>144</v>
      </c>
      <c r="B13" s="90"/>
      <c r="C13" s="90"/>
      <c r="D13" s="90"/>
      <c r="E13" s="90"/>
    </row>
    <row r="14" spans="1:8" ht="12.75" customHeight="1"/>
    <row r="15" spans="1:8" ht="108.75" customHeight="1">
      <c r="A15" s="4" t="s">
        <v>53</v>
      </c>
      <c r="B15" s="11" t="s">
        <v>68</v>
      </c>
      <c r="C15" s="11" t="s">
        <v>50</v>
      </c>
      <c r="D15" s="11" t="s">
        <v>8</v>
      </c>
      <c r="E15" s="4" t="s">
        <v>52</v>
      </c>
    </row>
    <row r="16" spans="1:8" ht="15.75" customHeight="1">
      <c r="A16" s="4" t="s">
        <v>15</v>
      </c>
      <c r="B16" s="11" t="s">
        <v>26</v>
      </c>
      <c r="C16" s="11" t="s">
        <v>27</v>
      </c>
      <c r="D16" s="11" t="s">
        <v>28</v>
      </c>
      <c r="E16" s="4" t="s">
        <v>29</v>
      </c>
    </row>
    <row r="17" spans="1:5" ht="65.25" customHeight="1">
      <c r="A17" s="4" t="s">
        <v>98</v>
      </c>
      <c r="B17" s="42" t="s">
        <v>115</v>
      </c>
      <c r="C17" s="42" t="s">
        <v>150</v>
      </c>
      <c r="D17" s="42" t="s">
        <v>151</v>
      </c>
      <c r="E17" s="43">
        <v>837.71</v>
      </c>
    </row>
    <row r="18" spans="1:5" ht="16.5" customHeight="1">
      <c r="A18" s="5"/>
      <c r="B18" s="37"/>
      <c r="C18" s="37"/>
      <c r="D18" s="37"/>
      <c r="E18" s="38"/>
    </row>
    <row r="19" spans="1:5" ht="16.5" customHeight="1">
      <c r="A19" s="5" t="s">
        <v>51</v>
      </c>
      <c r="B19" s="37"/>
      <c r="C19" s="37"/>
      <c r="D19" s="37"/>
      <c r="E19" s="44">
        <f>E17</f>
        <v>837.71</v>
      </c>
    </row>
    <row r="20" spans="1:5" ht="16.5" customHeight="1">
      <c r="A20" s="12"/>
      <c r="B20" s="7"/>
      <c r="C20" s="4"/>
      <c r="D20" s="4"/>
      <c r="E20" s="13"/>
    </row>
    <row r="21" spans="1:5" ht="12.75" customHeight="1">
      <c r="A21" s="1"/>
      <c r="B21" s="1"/>
      <c r="C21" s="1"/>
      <c r="D21" s="1"/>
      <c r="E21" s="2"/>
    </row>
    <row r="22" spans="1:5" ht="26.25" customHeight="1">
      <c r="A22" s="104"/>
      <c r="B22" s="104"/>
      <c r="C22" s="104"/>
      <c r="D22" s="104"/>
      <c r="E22" s="104"/>
    </row>
    <row r="23" spans="1:5" ht="26.25" customHeight="1">
      <c r="A23" s="97"/>
      <c r="B23" s="97"/>
      <c r="C23" s="97"/>
      <c r="D23" s="97"/>
      <c r="E23" s="97"/>
    </row>
    <row r="24" spans="1:5" ht="12.75" customHeight="1">
      <c r="A24" s="1"/>
      <c r="B24" s="1"/>
      <c r="C24" s="1"/>
      <c r="D24" s="1"/>
      <c r="E24" s="2"/>
    </row>
    <row r="25" spans="1:5" ht="12.75" customHeight="1">
      <c r="A25" s="1"/>
      <c r="B25" s="1"/>
      <c r="C25" s="1"/>
      <c r="D25" s="1"/>
      <c r="E25" s="2"/>
    </row>
    <row r="26" spans="1:5" ht="9" customHeight="1">
      <c r="A26" s="1"/>
      <c r="B26" s="1"/>
      <c r="C26" s="1"/>
      <c r="D26" s="1"/>
      <c r="E26" s="2"/>
    </row>
    <row r="27" spans="1:5" ht="18.75" customHeight="1">
      <c r="A27" s="91" t="s">
        <v>127</v>
      </c>
      <c r="B27" s="91"/>
      <c r="C27" s="91"/>
      <c r="D27" s="92" t="s">
        <v>124</v>
      </c>
      <c r="E27" s="92"/>
    </row>
    <row r="28" spans="1:5" ht="12.75" customHeight="1">
      <c r="A28" s="91"/>
      <c r="B28" s="91"/>
      <c r="C28" s="91"/>
      <c r="D28" s="92"/>
      <c r="E28" s="92"/>
    </row>
    <row r="29" spans="1:5" ht="16.5" customHeight="1">
      <c r="A29" s="67"/>
    </row>
    <row r="30" spans="1:5" ht="12.75" customHeight="1"/>
    <row r="34" spans="1:5">
      <c r="A34" s="1"/>
      <c r="B34" s="1"/>
      <c r="C34" s="1"/>
      <c r="D34" s="1"/>
      <c r="E34" s="2"/>
    </row>
  </sheetData>
  <mergeCells count="16">
    <mergeCell ref="A27:C28"/>
    <mergeCell ref="D27:E28"/>
    <mergeCell ref="A7:E7"/>
    <mergeCell ref="A8:E8"/>
    <mergeCell ref="A23:E23"/>
    <mergeCell ref="A9:E9"/>
    <mergeCell ref="A11:E11"/>
    <mergeCell ref="A12:E12"/>
    <mergeCell ref="A13:E13"/>
    <mergeCell ref="A22:E22"/>
    <mergeCell ref="A6:E6"/>
    <mergeCell ref="A5:E5"/>
    <mergeCell ref="A1:E1"/>
    <mergeCell ref="A2:E2"/>
    <mergeCell ref="A3:E3"/>
    <mergeCell ref="A4:E4"/>
  </mergeCells>
  <phoneticPr fontId="0" type="noConversion"/>
  <pageMargins left="0.98425196850393704" right="0.19685039370078741" top="0.59055118110236227" bottom="0.39370078740157483" header="0.31496062992125984" footer="0.31496062992125984"/>
  <pageSetup paperSize="9" scale="9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E35"/>
  <sheetViews>
    <sheetView view="pageBreakPreview" topLeftCell="A13" zoomScale="110" zoomScaleSheetLayoutView="110" workbookViewId="0">
      <selection activeCell="B29" sqref="B29"/>
    </sheetView>
  </sheetViews>
  <sheetFormatPr defaultRowHeight="15"/>
  <cols>
    <col min="1" max="1" width="62.42578125" style="1" customWidth="1"/>
    <col min="2" max="2" width="12.140625" style="9" customWidth="1"/>
    <col min="3" max="3" width="11.140625" style="2" customWidth="1"/>
  </cols>
  <sheetData>
    <row r="1" spans="1:5" ht="48" customHeight="1">
      <c r="B1" s="105" t="s">
        <v>89</v>
      </c>
      <c r="C1" s="105"/>
    </row>
    <row r="2" spans="1:5" ht="17.25" customHeight="1"/>
    <row r="3" spans="1:5" ht="16.5" customHeight="1">
      <c r="A3" s="89" t="s">
        <v>119</v>
      </c>
      <c r="B3" s="89"/>
      <c r="C3" s="89"/>
      <c r="D3" s="22"/>
      <c r="E3" s="22"/>
    </row>
    <row r="4" spans="1:5" ht="12.75" customHeight="1"/>
    <row r="5" spans="1:5" ht="32.25" customHeight="1">
      <c r="A5" s="90" t="s">
        <v>107</v>
      </c>
      <c r="B5" s="90"/>
      <c r="C5" s="90"/>
    </row>
    <row r="6" spans="1:5" ht="24.75" customHeight="1">
      <c r="A6" s="90" t="s">
        <v>144</v>
      </c>
      <c r="B6" s="90"/>
      <c r="C6" s="90"/>
      <c r="D6" s="30"/>
      <c r="E6" s="30"/>
    </row>
    <row r="7" spans="1:5" ht="12.75" customHeight="1">
      <c r="A7" s="3"/>
      <c r="B7" s="3"/>
      <c r="C7" s="3"/>
    </row>
    <row r="8" spans="1:5" ht="27.75" customHeight="1">
      <c r="A8" s="93" t="s">
        <v>11</v>
      </c>
      <c r="B8" s="94"/>
      <c r="C8" s="95"/>
    </row>
    <row r="9" spans="1:5" ht="45" customHeight="1">
      <c r="A9" s="4" t="s">
        <v>0</v>
      </c>
      <c r="B9" s="10" t="s">
        <v>10</v>
      </c>
      <c r="C9" s="4" t="s">
        <v>1</v>
      </c>
    </row>
    <row r="10" spans="1:5" ht="37.5" customHeight="1">
      <c r="A10" s="36" t="s">
        <v>99</v>
      </c>
      <c r="B10" s="69" t="s">
        <v>114</v>
      </c>
      <c r="C10" s="4" t="s">
        <v>2</v>
      </c>
    </row>
    <row r="11" spans="1:5" ht="42.75" customHeight="1">
      <c r="A11" s="52" t="s">
        <v>100</v>
      </c>
      <c r="B11" s="35" t="s">
        <v>97</v>
      </c>
      <c r="C11" s="4" t="s">
        <v>85</v>
      </c>
    </row>
    <row r="12" spans="1:5" ht="45.75" customHeight="1">
      <c r="A12" s="52" t="s">
        <v>86</v>
      </c>
      <c r="B12" s="35" t="s">
        <v>87</v>
      </c>
      <c r="C12" s="4" t="s">
        <v>2</v>
      </c>
    </row>
    <row r="13" spans="1:5" ht="24.75" customHeight="1">
      <c r="A13" s="39" t="s">
        <v>101</v>
      </c>
      <c r="B13" s="49">
        <f>SUM((B10*B11)+B12)+0.24</f>
        <v>9265</v>
      </c>
      <c r="C13" s="4" t="s">
        <v>2</v>
      </c>
    </row>
    <row r="14" spans="1:5" ht="24.75" customHeight="1">
      <c r="A14" s="39" t="s">
        <v>109</v>
      </c>
      <c r="B14" s="49">
        <f>B13*0.25</f>
        <v>2316.25</v>
      </c>
      <c r="C14" s="4" t="s">
        <v>2</v>
      </c>
    </row>
    <row r="15" spans="1:5" ht="16.5" customHeight="1">
      <c r="A15" s="36" t="s">
        <v>3</v>
      </c>
      <c r="B15" s="53">
        <v>1.302</v>
      </c>
      <c r="C15" s="4" t="s">
        <v>85</v>
      </c>
    </row>
    <row r="16" spans="1:5" ht="16.5" customHeight="1">
      <c r="A16" s="54"/>
      <c r="B16" s="49"/>
      <c r="C16" s="4"/>
    </row>
    <row r="17" spans="1:3" ht="16.5" customHeight="1">
      <c r="A17" s="54" t="s">
        <v>88</v>
      </c>
      <c r="B17" s="50">
        <f>SUM(B13+B14)*B15</f>
        <v>15078.7875</v>
      </c>
      <c r="C17" s="4" t="s">
        <v>2</v>
      </c>
    </row>
    <row r="18" spans="1:3" ht="16.5" customHeight="1">
      <c r="A18" s="54"/>
      <c r="B18" s="49"/>
      <c r="C18" s="4"/>
    </row>
    <row r="19" spans="1:3" ht="16.5" customHeight="1">
      <c r="A19" s="55" t="s">
        <v>5</v>
      </c>
      <c r="B19" s="56">
        <v>4</v>
      </c>
      <c r="C19" s="24" t="s">
        <v>4</v>
      </c>
    </row>
    <row r="20" spans="1:3" ht="16.5" customHeight="1">
      <c r="A20" s="57" t="s">
        <v>102</v>
      </c>
      <c r="B20" s="56">
        <v>18</v>
      </c>
      <c r="C20" s="24" t="s">
        <v>6</v>
      </c>
    </row>
    <row r="21" spans="1:3" ht="15.75">
      <c r="A21" s="58"/>
      <c r="B21" s="56">
        <v>60</v>
      </c>
      <c r="C21" s="24" t="s">
        <v>7</v>
      </c>
    </row>
    <row r="22" spans="1:3" ht="15.75">
      <c r="A22" s="57"/>
      <c r="B22" s="59">
        <f>SUM(B19*B20*B21)</f>
        <v>4320</v>
      </c>
      <c r="C22" s="24" t="s">
        <v>7</v>
      </c>
    </row>
    <row r="23" spans="1:3" ht="15.75">
      <c r="A23" s="55" t="s">
        <v>8</v>
      </c>
      <c r="B23" s="56">
        <v>4</v>
      </c>
      <c r="C23" s="24" t="s">
        <v>4</v>
      </c>
    </row>
    <row r="24" spans="1:3" ht="15.75">
      <c r="A24" s="57"/>
      <c r="B24" s="56">
        <v>1</v>
      </c>
      <c r="C24" s="24" t="s">
        <v>9</v>
      </c>
    </row>
    <row r="25" spans="1:3" ht="17.25" customHeight="1">
      <c r="A25" s="58"/>
      <c r="B25" s="56">
        <v>60</v>
      </c>
      <c r="C25" s="24" t="s">
        <v>7</v>
      </c>
    </row>
    <row r="26" spans="1:3" ht="15.75">
      <c r="A26" s="36"/>
      <c r="B26" s="60">
        <f>SUM(B23*B24*B25)</f>
        <v>240</v>
      </c>
      <c r="C26" s="24" t="s">
        <v>7</v>
      </c>
    </row>
    <row r="27" spans="1:3" ht="15.75">
      <c r="A27" s="36"/>
      <c r="B27" s="49"/>
      <c r="C27" s="24"/>
    </row>
    <row r="28" spans="1:3" ht="15.75">
      <c r="A28" s="36" t="s">
        <v>90</v>
      </c>
      <c r="B28" s="50">
        <f>B17/B22*B26</f>
        <v>837.71041666666667</v>
      </c>
      <c r="C28" s="24"/>
    </row>
    <row r="29" spans="1:3">
      <c r="A29" s="25"/>
      <c r="B29" s="26"/>
      <c r="C29" s="27"/>
    </row>
    <row r="32" spans="1:3" ht="17.25" customHeight="1">
      <c r="A32" s="61"/>
      <c r="B32" s="106"/>
      <c r="C32" s="106"/>
    </row>
    <row r="33" spans="1:3" ht="3.75" customHeight="1">
      <c r="A33" s="91" t="s">
        <v>138</v>
      </c>
      <c r="B33" s="92" t="s">
        <v>124</v>
      </c>
      <c r="C33" s="92"/>
    </row>
    <row r="34" spans="1:3" ht="18.75" customHeight="1">
      <c r="A34" s="91"/>
      <c r="B34" s="92"/>
      <c r="C34" s="92"/>
    </row>
    <row r="35" spans="1:3" ht="15" customHeight="1">
      <c r="A35" s="72" t="s">
        <v>128</v>
      </c>
    </row>
  </sheetData>
  <mergeCells count="8">
    <mergeCell ref="A33:A34"/>
    <mergeCell ref="B33:C34"/>
    <mergeCell ref="B1:C1"/>
    <mergeCell ref="A3:C3"/>
    <mergeCell ref="A5:C5"/>
    <mergeCell ref="A8:C8"/>
    <mergeCell ref="A6:C6"/>
    <mergeCell ref="B32:C32"/>
  </mergeCells>
  <phoneticPr fontId="0" type="noConversion"/>
  <pageMargins left="1.1811023622047245" right="0.39370078740157483" top="0.59055118110236227" bottom="0.39370078740157483" header="0.31496062992125984" footer="0.31496062992125984"/>
  <pageSetup paperSize="9" scale="9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E38"/>
  <sheetViews>
    <sheetView view="pageBreakPreview" topLeftCell="A5" zoomScale="110" zoomScaleSheetLayoutView="110" workbookViewId="0">
      <selection activeCell="E24" sqref="E24"/>
    </sheetView>
  </sheetViews>
  <sheetFormatPr defaultRowHeight="15"/>
  <cols>
    <col min="1" max="1" width="41.7109375" style="1" customWidth="1"/>
    <col min="2" max="2" width="12" style="1" customWidth="1"/>
    <col min="3" max="3" width="11.28515625" style="1" customWidth="1"/>
    <col min="4" max="4" width="11" style="9" customWidth="1"/>
    <col min="5" max="5" width="10.140625" style="2" customWidth="1"/>
  </cols>
  <sheetData>
    <row r="1" spans="1:5" ht="12" customHeight="1">
      <c r="A1" s="98" t="s">
        <v>58</v>
      </c>
      <c r="B1" s="98"/>
      <c r="C1" s="98"/>
      <c r="D1" s="98"/>
      <c r="E1" s="98"/>
    </row>
    <row r="2" spans="1:5" ht="12" customHeight="1">
      <c r="A2" s="96" t="s">
        <v>32</v>
      </c>
      <c r="B2" s="96"/>
      <c r="C2" s="96"/>
      <c r="D2" s="96"/>
      <c r="E2" s="96"/>
    </row>
    <row r="3" spans="1:5" ht="12" customHeight="1">
      <c r="A3" s="96" t="s">
        <v>33</v>
      </c>
      <c r="B3" s="96"/>
      <c r="C3" s="96"/>
      <c r="D3" s="96"/>
      <c r="E3" s="96"/>
    </row>
    <row r="4" spans="1:5" ht="12" customHeight="1">
      <c r="A4" s="96" t="s">
        <v>34</v>
      </c>
      <c r="B4" s="96"/>
      <c r="C4" s="96"/>
      <c r="D4" s="96"/>
      <c r="E4" s="96"/>
    </row>
    <row r="5" spans="1:5" ht="12" customHeight="1">
      <c r="A5" s="96" t="s">
        <v>35</v>
      </c>
      <c r="B5" s="96"/>
      <c r="C5" s="96"/>
      <c r="D5" s="96"/>
      <c r="E5" s="96"/>
    </row>
    <row r="6" spans="1:5" ht="12" customHeight="1">
      <c r="A6" s="96" t="s">
        <v>36</v>
      </c>
      <c r="B6" s="96"/>
      <c r="C6" s="96"/>
      <c r="D6" s="96"/>
      <c r="E6" s="96"/>
    </row>
    <row r="7" spans="1:5" ht="12" customHeight="1">
      <c r="A7" s="96" t="s">
        <v>37</v>
      </c>
      <c r="B7" s="96"/>
      <c r="C7" s="96"/>
      <c r="D7" s="96"/>
      <c r="E7" s="96"/>
    </row>
    <row r="9" spans="1:5" ht="17.25" customHeight="1">
      <c r="A9" s="89" t="s">
        <v>119</v>
      </c>
      <c r="B9" s="89"/>
      <c r="C9" s="89"/>
      <c r="D9" s="89"/>
      <c r="E9" s="89"/>
    </row>
    <row r="11" spans="1:5" ht="17.25" customHeight="1">
      <c r="A11" s="90" t="s">
        <v>56</v>
      </c>
      <c r="B11" s="90"/>
      <c r="C11" s="90"/>
      <c r="D11" s="90"/>
      <c r="E11" s="90"/>
    </row>
    <row r="12" spans="1:5" ht="17.25" customHeight="1">
      <c r="A12" s="90" t="s">
        <v>57</v>
      </c>
      <c r="B12" s="90"/>
      <c r="C12" s="90"/>
      <c r="D12" s="90"/>
      <c r="E12" s="90"/>
    </row>
    <row r="13" spans="1:5" ht="17.25" customHeight="1">
      <c r="A13" s="90" t="s">
        <v>144</v>
      </c>
      <c r="B13" s="90"/>
      <c r="C13" s="90"/>
      <c r="D13" s="90"/>
      <c r="E13" s="90"/>
    </row>
    <row r="14" spans="1:5" ht="12.75" customHeight="1">
      <c r="A14" s="3"/>
      <c r="B14" s="3"/>
      <c r="C14" s="3"/>
      <c r="D14" s="3"/>
      <c r="E14" s="3"/>
    </row>
    <row r="15" spans="1:5" ht="44.25" customHeight="1">
      <c r="A15" s="4" t="s">
        <v>59</v>
      </c>
      <c r="B15" s="4" t="s">
        <v>1</v>
      </c>
      <c r="C15" s="11" t="s">
        <v>60</v>
      </c>
      <c r="D15" s="10" t="s">
        <v>13</v>
      </c>
      <c r="E15" s="4" t="s">
        <v>16</v>
      </c>
    </row>
    <row r="16" spans="1:5" ht="14.25" customHeight="1">
      <c r="A16" s="4" t="s">
        <v>15</v>
      </c>
      <c r="B16" s="4" t="s">
        <v>26</v>
      </c>
      <c r="C16" s="11" t="s">
        <v>27</v>
      </c>
      <c r="D16" s="11" t="s">
        <v>28</v>
      </c>
      <c r="E16" s="4" t="s">
        <v>29</v>
      </c>
    </row>
    <row r="17" spans="1:5" ht="15.75" customHeight="1">
      <c r="A17" s="36" t="s">
        <v>103</v>
      </c>
      <c r="B17" s="37" t="s">
        <v>14</v>
      </c>
      <c r="C17" s="37" t="s">
        <v>15</v>
      </c>
      <c r="D17" s="38">
        <v>350</v>
      </c>
      <c r="E17" s="38">
        <f>C17*D17</f>
        <v>350</v>
      </c>
    </row>
    <row r="18" spans="1:5" ht="15.75" customHeight="1">
      <c r="A18" s="36" t="s">
        <v>104</v>
      </c>
      <c r="B18" s="37" t="s">
        <v>105</v>
      </c>
      <c r="C18" s="37" t="s">
        <v>15</v>
      </c>
      <c r="D18" s="38">
        <v>285</v>
      </c>
      <c r="E18" s="38">
        <f>C18*D18</f>
        <v>285</v>
      </c>
    </row>
    <row r="19" spans="1:5" ht="15.75">
      <c r="A19" s="36" t="s">
        <v>118</v>
      </c>
      <c r="B19" s="37" t="s">
        <v>14</v>
      </c>
      <c r="C19" s="37" t="s">
        <v>15</v>
      </c>
      <c r="D19" s="38">
        <v>16</v>
      </c>
      <c r="E19" s="38">
        <v>16</v>
      </c>
    </row>
    <row r="20" spans="1:5" ht="15.75">
      <c r="A20" s="39" t="s">
        <v>145</v>
      </c>
      <c r="B20" s="37" t="s">
        <v>14</v>
      </c>
      <c r="C20" s="34" t="s">
        <v>15</v>
      </c>
      <c r="D20" s="38">
        <v>78</v>
      </c>
      <c r="E20" s="38">
        <v>78</v>
      </c>
    </row>
    <row r="21" spans="1:5" ht="15.75">
      <c r="A21" s="39"/>
      <c r="B21" s="37"/>
      <c r="C21" s="34"/>
      <c r="D21" s="38"/>
      <c r="E21" s="38"/>
    </row>
    <row r="22" spans="1:5" ht="15.75">
      <c r="A22" s="39"/>
      <c r="B22" s="37"/>
      <c r="C22" s="34"/>
      <c r="D22" s="38"/>
      <c r="E22" s="38"/>
    </row>
    <row r="23" spans="1:5" ht="15.75">
      <c r="A23" s="39"/>
      <c r="B23" s="37"/>
      <c r="C23" s="34"/>
      <c r="D23" s="38"/>
      <c r="E23" s="38">
        <f>SUM(E17:E21)</f>
        <v>729</v>
      </c>
    </row>
    <row r="24" spans="1:5" ht="15.75">
      <c r="A24" s="39"/>
      <c r="B24" s="37"/>
      <c r="C24" s="34"/>
      <c r="D24" s="38"/>
      <c r="E24" s="38"/>
    </row>
    <row r="25" spans="1:5" ht="15.75">
      <c r="A25" s="39"/>
      <c r="B25" s="37"/>
      <c r="C25" s="34"/>
      <c r="D25" s="38"/>
      <c r="E25" s="38"/>
    </row>
    <row r="26" spans="1:5" ht="15.75">
      <c r="A26" s="39"/>
      <c r="B26" s="37"/>
      <c r="C26" s="34"/>
      <c r="D26" s="38"/>
      <c r="E26" s="40"/>
    </row>
    <row r="27" spans="1:5" ht="15.75">
      <c r="A27" s="12"/>
      <c r="B27" s="7"/>
      <c r="C27" s="4"/>
      <c r="D27" s="6"/>
      <c r="E27" s="14"/>
    </row>
    <row r="28" spans="1:5" ht="15.75">
      <c r="A28" s="5"/>
      <c r="B28" s="7"/>
      <c r="C28" s="7"/>
      <c r="D28" s="6"/>
      <c r="E28" s="13"/>
    </row>
    <row r="29" spans="1:5" ht="15.75">
      <c r="A29" s="5"/>
      <c r="B29" s="7"/>
      <c r="C29" s="7"/>
      <c r="D29" s="6"/>
      <c r="E29" s="13"/>
    </row>
    <row r="36" spans="1:5" ht="17.25" customHeight="1">
      <c r="A36" s="91" t="s">
        <v>129</v>
      </c>
      <c r="B36" s="91"/>
      <c r="C36" s="74"/>
      <c r="D36" s="92" t="s">
        <v>124</v>
      </c>
      <c r="E36" s="92"/>
    </row>
    <row r="37" spans="1:5" ht="15" customHeight="1">
      <c r="A37" s="91"/>
      <c r="B37" s="91"/>
      <c r="C37" s="76"/>
      <c r="D37" s="92"/>
      <c r="E37" s="92"/>
    </row>
    <row r="38" spans="1:5" ht="17.25">
      <c r="A38" s="22"/>
    </row>
  </sheetData>
  <mergeCells count="13">
    <mergeCell ref="A6:E6"/>
    <mergeCell ref="A5:E5"/>
    <mergeCell ref="A1:E1"/>
    <mergeCell ref="A2:E2"/>
    <mergeCell ref="A3:E3"/>
    <mergeCell ref="A4:E4"/>
    <mergeCell ref="A7:E7"/>
    <mergeCell ref="A11:E11"/>
    <mergeCell ref="A12:E12"/>
    <mergeCell ref="A36:B37"/>
    <mergeCell ref="D36:E37"/>
    <mergeCell ref="A9:E9"/>
    <mergeCell ref="A13:E13"/>
  </mergeCells>
  <phoneticPr fontId="0" type="noConversion"/>
  <pageMargins left="1.1811023622047245" right="0.39370078740157483" top="0.59055118110236227" bottom="0.39370078740157483" header="0.31496062992125984" footer="0.31496062992125984"/>
  <pageSetup paperSize="9" scale="9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F35"/>
  <sheetViews>
    <sheetView view="pageBreakPreview" topLeftCell="A5" zoomScaleSheetLayoutView="100" workbookViewId="0">
      <selection activeCell="B19" sqref="B19"/>
    </sheetView>
  </sheetViews>
  <sheetFormatPr defaultRowHeight="15"/>
  <cols>
    <col min="1" max="1" width="29" style="1" customWidth="1"/>
    <col min="2" max="3" width="13" style="1" customWidth="1"/>
    <col min="4" max="6" width="13" style="9" customWidth="1"/>
  </cols>
  <sheetData>
    <row r="1" spans="1:6" ht="12" customHeight="1">
      <c r="A1" s="109" t="s">
        <v>61</v>
      </c>
      <c r="B1" s="109"/>
      <c r="C1" s="109"/>
      <c r="D1" s="109"/>
      <c r="E1" s="109"/>
      <c r="F1" s="109"/>
    </row>
    <row r="2" spans="1:6" ht="12" customHeight="1">
      <c r="A2" s="110" t="s">
        <v>32</v>
      </c>
      <c r="B2" s="110"/>
      <c r="C2" s="110"/>
      <c r="D2" s="110"/>
      <c r="E2" s="110"/>
      <c r="F2" s="110"/>
    </row>
    <row r="3" spans="1:6" ht="12" customHeight="1">
      <c r="A3" s="110" t="s">
        <v>33</v>
      </c>
      <c r="B3" s="110"/>
      <c r="C3" s="110"/>
      <c r="D3" s="110"/>
      <c r="E3" s="110"/>
      <c r="F3" s="110"/>
    </row>
    <row r="4" spans="1:6" ht="12" customHeight="1">
      <c r="A4" s="110" t="s">
        <v>62</v>
      </c>
      <c r="B4" s="110"/>
      <c r="C4" s="110"/>
      <c r="D4" s="110"/>
      <c r="E4" s="110"/>
      <c r="F4" s="110"/>
    </row>
    <row r="5" spans="1:6" ht="12" customHeight="1">
      <c r="A5" s="110" t="s">
        <v>63</v>
      </c>
      <c r="B5" s="110"/>
      <c r="C5" s="110"/>
      <c r="D5" s="110"/>
      <c r="E5" s="110"/>
      <c r="F5" s="110"/>
    </row>
    <row r="6" spans="1:6" ht="12" customHeight="1">
      <c r="A6" s="110" t="s">
        <v>36</v>
      </c>
      <c r="B6" s="110"/>
      <c r="C6" s="110"/>
      <c r="D6" s="110"/>
      <c r="E6" s="110"/>
      <c r="F6" s="110"/>
    </row>
    <row r="7" spans="1:6" ht="12" customHeight="1">
      <c r="A7" s="110" t="s">
        <v>37</v>
      </c>
      <c r="B7" s="110"/>
      <c r="C7" s="110"/>
      <c r="D7" s="110"/>
      <c r="E7" s="110"/>
      <c r="F7" s="110"/>
    </row>
    <row r="9" spans="1:6" ht="23.25" customHeight="1">
      <c r="A9" s="89" t="s">
        <v>119</v>
      </c>
      <c r="B9" s="89"/>
      <c r="C9" s="89"/>
      <c r="D9" s="89"/>
      <c r="E9" s="89"/>
      <c r="F9" s="89"/>
    </row>
    <row r="10" spans="1:6" ht="8.25" customHeight="1"/>
    <row r="11" spans="1:6" ht="17.25">
      <c r="A11" s="90" t="s">
        <v>64</v>
      </c>
      <c r="B11" s="90"/>
      <c r="C11" s="90"/>
      <c r="D11" s="90"/>
      <c r="E11" s="90"/>
      <c r="F11" s="90"/>
    </row>
    <row r="12" spans="1:6" ht="17.25">
      <c r="A12" s="90" t="s">
        <v>65</v>
      </c>
      <c r="B12" s="90"/>
      <c r="C12" s="90"/>
      <c r="D12" s="90"/>
      <c r="E12" s="90"/>
      <c r="F12" s="90"/>
    </row>
    <row r="13" spans="1:6" ht="17.25">
      <c r="A13" s="90" t="s">
        <v>144</v>
      </c>
      <c r="B13" s="90"/>
      <c r="C13" s="90"/>
      <c r="D13" s="90"/>
      <c r="E13" s="90"/>
      <c r="F13" s="90"/>
    </row>
    <row r="14" spans="1:6" ht="18.75">
      <c r="A14" s="3"/>
      <c r="B14" s="3"/>
      <c r="C14" s="3"/>
      <c r="D14" s="3"/>
      <c r="E14" s="3"/>
      <c r="F14" s="3"/>
    </row>
    <row r="15" spans="1:6" ht="127.5" customHeight="1">
      <c r="A15" s="4" t="s">
        <v>17</v>
      </c>
      <c r="B15" s="4" t="s">
        <v>18</v>
      </c>
      <c r="C15" s="11" t="s">
        <v>19</v>
      </c>
      <c r="D15" s="11" t="s">
        <v>67</v>
      </c>
      <c r="E15" s="11" t="s">
        <v>66</v>
      </c>
      <c r="F15" s="4" t="s">
        <v>110</v>
      </c>
    </row>
    <row r="16" spans="1:6" ht="15.75" customHeight="1">
      <c r="A16" s="8" t="s">
        <v>15</v>
      </c>
      <c r="B16" s="8" t="s">
        <v>26</v>
      </c>
      <c r="C16" s="8" t="s">
        <v>27</v>
      </c>
      <c r="D16" s="8">
        <v>4</v>
      </c>
      <c r="E16" s="8">
        <v>5</v>
      </c>
      <c r="F16" s="8">
        <v>6</v>
      </c>
    </row>
    <row r="17" spans="1:6" ht="42.75" customHeight="1">
      <c r="A17" s="70" t="s">
        <v>146</v>
      </c>
      <c r="B17" s="7" t="s">
        <v>147</v>
      </c>
      <c r="C17" s="7" t="s">
        <v>116</v>
      </c>
      <c r="D17" s="6"/>
      <c r="E17" s="6"/>
      <c r="F17" s="6">
        <v>0</v>
      </c>
    </row>
    <row r="18" spans="1:6" ht="38.25" customHeight="1">
      <c r="A18" s="36" t="s">
        <v>148</v>
      </c>
      <c r="B18" s="7" t="s">
        <v>149</v>
      </c>
      <c r="C18" s="7" t="s">
        <v>116</v>
      </c>
      <c r="D18" s="6"/>
      <c r="E18" s="6"/>
      <c r="F18" s="6">
        <v>0</v>
      </c>
    </row>
    <row r="19" spans="1:6" ht="60" customHeight="1">
      <c r="A19" s="12"/>
      <c r="B19" s="7"/>
      <c r="C19" s="4"/>
      <c r="D19" s="6"/>
      <c r="E19" s="6"/>
      <c r="F19" s="6"/>
    </row>
    <row r="20" spans="1:6" ht="15.75">
      <c r="A20" s="12"/>
      <c r="B20" s="7"/>
      <c r="C20" s="4"/>
      <c r="D20" s="6"/>
      <c r="E20" s="6"/>
      <c r="F20" s="6"/>
    </row>
    <row r="21" spans="1:6" ht="15.75">
      <c r="A21" s="12"/>
      <c r="B21" s="7"/>
      <c r="C21" s="4"/>
      <c r="D21" s="6"/>
      <c r="E21" s="6"/>
      <c r="F21" s="6"/>
    </row>
    <row r="22" spans="1:6" ht="15.75">
      <c r="A22" s="12" t="s">
        <v>51</v>
      </c>
      <c r="B22" s="7"/>
      <c r="C22" s="4"/>
      <c r="D22" s="6"/>
      <c r="E22" s="6"/>
      <c r="F22" s="6">
        <f>SUM(F17:F20)</f>
        <v>0</v>
      </c>
    </row>
    <row r="23" spans="1:6" ht="15.75">
      <c r="A23" s="12"/>
      <c r="B23" s="7"/>
      <c r="C23" s="4"/>
      <c r="D23" s="6"/>
      <c r="E23" s="6"/>
      <c r="F23" s="6"/>
    </row>
    <row r="24" spans="1:6" ht="15.75">
      <c r="A24" s="5"/>
      <c r="B24" s="7"/>
      <c r="C24" s="7"/>
      <c r="D24" s="6"/>
      <c r="E24" s="6"/>
      <c r="F24" s="6"/>
    </row>
    <row r="25" spans="1:6" ht="15.75">
      <c r="A25" s="5"/>
      <c r="B25" s="7"/>
      <c r="C25" s="7"/>
      <c r="D25" s="6"/>
      <c r="E25" s="6"/>
      <c r="F25" s="6"/>
    </row>
    <row r="26" spans="1:6" ht="15.75">
      <c r="A26" s="5"/>
      <c r="B26" s="7"/>
      <c r="C26" s="7"/>
      <c r="D26" s="6"/>
      <c r="E26" s="6"/>
      <c r="F26" s="6"/>
    </row>
    <row r="32" spans="1:6" ht="9" customHeight="1"/>
    <row r="33" spans="1:6" ht="17.25" customHeight="1">
      <c r="A33" s="91" t="s">
        <v>130</v>
      </c>
      <c r="B33" s="91"/>
      <c r="C33" s="91"/>
      <c r="D33" s="91"/>
      <c r="E33" s="92" t="s">
        <v>124</v>
      </c>
      <c r="F33" s="92"/>
    </row>
    <row r="34" spans="1:6" ht="15" customHeight="1">
      <c r="A34" s="91"/>
      <c r="B34" s="91"/>
      <c r="C34" s="91"/>
      <c r="D34" s="91"/>
      <c r="E34" s="92"/>
      <c r="F34" s="92"/>
    </row>
    <row r="35" spans="1:6">
      <c r="A35" s="107" t="s">
        <v>128</v>
      </c>
      <c r="B35" s="108"/>
      <c r="C35" s="108"/>
      <c r="D35" s="75"/>
      <c r="E35" s="75"/>
      <c r="F35" s="75"/>
    </row>
  </sheetData>
  <mergeCells count="14">
    <mergeCell ref="A35:C35"/>
    <mergeCell ref="A1:F1"/>
    <mergeCell ref="A2:F2"/>
    <mergeCell ref="A3:F3"/>
    <mergeCell ref="A4:F4"/>
    <mergeCell ref="A33:D34"/>
    <mergeCell ref="E33:F34"/>
    <mergeCell ref="A12:F12"/>
    <mergeCell ref="A13:F13"/>
    <mergeCell ref="A9:F9"/>
    <mergeCell ref="A11:F11"/>
    <mergeCell ref="A6:F6"/>
    <mergeCell ref="A7:F7"/>
    <mergeCell ref="A5:F5"/>
  </mergeCells>
  <phoneticPr fontId="0" type="noConversion"/>
  <pageMargins left="1.1811023622047245" right="0.39370078740157483" top="0.59055118110236227" bottom="0.39370078740157483" header="0.31496062992125984" footer="0.31496062992125984"/>
  <pageSetup paperSize="9" scale="90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D35"/>
  <sheetViews>
    <sheetView view="pageBreakPreview" topLeftCell="A11" zoomScale="110" zoomScaleSheetLayoutView="110" workbookViewId="0">
      <selection activeCell="C25" sqref="C25"/>
    </sheetView>
  </sheetViews>
  <sheetFormatPr defaultRowHeight="15"/>
  <cols>
    <col min="1" max="1" width="6.5703125" style="1" customWidth="1"/>
    <col min="2" max="2" width="58.140625" style="1" customWidth="1"/>
    <col min="3" max="3" width="20.42578125" style="1" customWidth="1"/>
    <col min="4" max="4" width="11.5703125" customWidth="1"/>
    <col min="5" max="5" width="14.85546875" customWidth="1"/>
  </cols>
  <sheetData>
    <row r="1" spans="1:4">
      <c r="A1" s="109" t="s">
        <v>20</v>
      </c>
      <c r="B1" s="109"/>
      <c r="C1" s="109"/>
    </row>
    <row r="2" spans="1:4" ht="15" customHeight="1">
      <c r="A2" s="110" t="s">
        <v>32</v>
      </c>
      <c r="B2" s="110"/>
      <c r="C2" s="110"/>
    </row>
    <row r="3" spans="1:4" ht="15" customHeight="1">
      <c r="A3" s="110" t="s">
        <v>33</v>
      </c>
      <c r="B3" s="110"/>
      <c r="C3" s="110"/>
    </row>
    <row r="4" spans="1:4" ht="15" customHeight="1">
      <c r="A4" s="110" t="s">
        <v>62</v>
      </c>
      <c r="B4" s="110"/>
      <c r="C4" s="110"/>
    </row>
    <row r="5" spans="1:4" ht="15" customHeight="1">
      <c r="A5" s="110" t="s">
        <v>63</v>
      </c>
      <c r="B5" s="110"/>
      <c r="C5" s="110"/>
    </row>
    <row r="6" spans="1:4" ht="15" customHeight="1">
      <c r="A6" s="110" t="s">
        <v>36</v>
      </c>
      <c r="B6" s="110"/>
      <c r="C6" s="110"/>
    </row>
    <row r="7" spans="1:4" ht="15" customHeight="1">
      <c r="A7" s="110" t="s">
        <v>37</v>
      </c>
      <c r="B7" s="110"/>
      <c r="C7" s="110"/>
    </row>
    <row r="10" spans="1:4" ht="17.25" customHeight="1">
      <c r="A10" s="89" t="s">
        <v>119</v>
      </c>
      <c r="B10" s="89"/>
      <c r="C10" s="89"/>
      <c r="D10" s="22"/>
    </row>
    <row r="12" spans="1:4" ht="17.25" customHeight="1">
      <c r="A12" s="90" t="s">
        <v>69</v>
      </c>
      <c r="B12" s="90"/>
      <c r="C12" s="90"/>
    </row>
    <row r="13" spans="1:4" ht="17.25" customHeight="1">
      <c r="A13" s="90"/>
      <c r="B13" s="90"/>
      <c r="C13" s="90"/>
    </row>
    <row r="14" spans="1:4" ht="17.25" customHeight="1">
      <c r="A14" s="90" t="s">
        <v>144</v>
      </c>
      <c r="B14" s="90"/>
      <c r="C14" s="90"/>
    </row>
    <row r="15" spans="1:4" ht="18.75">
      <c r="A15" s="3"/>
      <c r="B15" s="3"/>
      <c r="C15" s="3"/>
    </row>
    <row r="16" spans="1:4" ht="51.75" customHeight="1">
      <c r="A16" s="4" t="s">
        <v>70</v>
      </c>
      <c r="B16" s="4" t="s">
        <v>76</v>
      </c>
      <c r="C16" s="4" t="s">
        <v>77</v>
      </c>
    </row>
    <row r="17" spans="1:3" ht="31.5">
      <c r="A17" s="4" t="s">
        <v>15</v>
      </c>
      <c r="B17" s="17" t="s">
        <v>91</v>
      </c>
      <c r="C17" s="37" t="s">
        <v>140</v>
      </c>
    </row>
    <row r="18" spans="1:3" ht="15.75" customHeight="1">
      <c r="A18" s="4" t="s">
        <v>26</v>
      </c>
      <c r="B18" s="17" t="s">
        <v>117</v>
      </c>
      <c r="C18" s="37" t="s">
        <v>152</v>
      </c>
    </row>
    <row r="19" spans="1:3" ht="31.5">
      <c r="A19" s="4" t="s">
        <v>27</v>
      </c>
      <c r="B19" s="17" t="s">
        <v>71</v>
      </c>
      <c r="C19" s="37" t="s">
        <v>139</v>
      </c>
    </row>
    <row r="20" spans="1:3" ht="31.5">
      <c r="A20" s="4" t="s">
        <v>28</v>
      </c>
      <c r="B20" s="17" t="s">
        <v>92</v>
      </c>
      <c r="C20" s="34" t="s">
        <v>141</v>
      </c>
    </row>
    <row r="21" spans="1:3" ht="15.75">
      <c r="A21" s="4" t="s">
        <v>29</v>
      </c>
      <c r="B21" s="17" t="s">
        <v>73</v>
      </c>
      <c r="C21" s="45">
        <f>SUM(C17+C18+C19)/C20</f>
        <v>0.73812257430936223</v>
      </c>
    </row>
    <row r="22" spans="1:3" ht="31.5">
      <c r="A22" s="4" t="s">
        <v>30</v>
      </c>
      <c r="B22" s="17" t="s">
        <v>72</v>
      </c>
      <c r="C22" s="46">
        <f>SUM(прил2!E19)</f>
        <v>837.71</v>
      </c>
    </row>
    <row r="23" spans="1:3" ht="15.75">
      <c r="A23" s="4"/>
      <c r="B23" s="17"/>
      <c r="C23" s="46"/>
    </row>
    <row r="24" spans="1:3" ht="15.75">
      <c r="A24" s="4" t="s">
        <v>31</v>
      </c>
      <c r="B24" s="17" t="s">
        <v>74</v>
      </c>
      <c r="C24" s="47">
        <f>SUM(C21*C22)</f>
        <v>618.33266172469587</v>
      </c>
    </row>
    <row r="25" spans="1:3" ht="15.75">
      <c r="A25" s="12"/>
      <c r="B25" s="7"/>
      <c r="C25" s="34"/>
    </row>
    <row r="26" spans="1:3" ht="15.75">
      <c r="A26" s="12"/>
      <c r="B26" s="7"/>
      <c r="C26" s="4"/>
    </row>
    <row r="27" spans="1:3" ht="15.75">
      <c r="A27" s="5"/>
      <c r="B27" s="7"/>
      <c r="C27" s="7"/>
    </row>
    <row r="28" spans="1:3" ht="15.75">
      <c r="A28" s="5"/>
      <c r="B28" s="7"/>
      <c r="C28" s="7"/>
    </row>
    <row r="33" spans="1:4" ht="17.25" customHeight="1">
      <c r="A33" s="91" t="s">
        <v>131</v>
      </c>
      <c r="B33" s="91"/>
      <c r="C33" s="92" t="s">
        <v>124</v>
      </c>
      <c r="D33" s="22"/>
    </row>
    <row r="34" spans="1:4" ht="15" customHeight="1">
      <c r="A34" s="91"/>
      <c r="B34" s="91"/>
      <c r="C34" s="92"/>
      <c r="D34" s="22"/>
    </row>
    <row r="35" spans="1:4">
      <c r="A35" s="107" t="s">
        <v>128</v>
      </c>
      <c r="B35" s="107"/>
      <c r="C35" s="76"/>
    </row>
  </sheetData>
  <mergeCells count="14">
    <mergeCell ref="A12:C12"/>
    <mergeCell ref="A13:C13"/>
    <mergeCell ref="A14:C14"/>
    <mergeCell ref="A35:B35"/>
    <mergeCell ref="A33:B34"/>
    <mergeCell ref="C33:C34"/>
    <mergeCell ref="A6:C6"/>
    <mergeCell ref="A10:C10"/>
    <mergeCell ref="A5:C5"/>
    <mergeCell ref="A1:C1"/>
    <mergeCell ref="A2:C2"/>
    <mergeCell ref="A3:C3"/>
    <mergeCell ref="A4:C4"/>
    <mergeCell ref="A7:C7"/>
  </mergeCells>
  <phoneticPr fontId="0" type="noConversion"/>
  <pageMargins left="1.1811023622047245" right="0.39370078740157483" top="0.59055118110236227" bottom="0.39370078740157483" header="0.31496062992125984" footer="0.31496062992125984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E43"/>
  <sheetViews>
    <sheetView view="pageBreakPreview" topLeftCell="A13" zoomScale="110" zoomScaleSheetLayoutView="110" workbookViewId="0">
      <selection activeCell="C24" sqref="C24"/>
    </sheetView>
  </sheetViews>
  <sheetFormatPr defaultRowHeight="15"/>
  <cols>
    <col min="1" max="1" width="6.5703125" style="1" customWidth="1"/>
    <col min="2" max="2" width="58.140625" style="1" customWidth="1"/>
    <col min="3" max="3" width="20.42578125" style="1" customWidth="1"/>
  </cols>
  <sheetData>
    <row r="1" spans="1:5">
      <c r="A1" s="109" t="s">
        <v>75</v>
      </c>
      <c r="B1" s="109"/>
      <c r="C1" s="109"/>
    </row>
    <row r="2" spans="1:5" ht="15" customHeight="1">
      <c r="A2" s="110" t="s">
        <v>32</v>
      </c>
      <c r="B2" s="110"/>
      <c r="C2" s="110"/>
    </row>
    <row r="3" spans="1:5" ht="15" customHeight="1">
      <c r="A3" s="110" t="s">
        <v>33</v>
      </c>
      <c r="B3" s="110"/>
      <c r="C3" s="110"/>
    </row>
    <row r="4" spans="1:5" ht="15" customHeight="1">
      <c r="A4" s="110" t="s">
        <v>62</v>
      </c>
      <c r="B4" s="110"/>
      <c r="C4" s="110"/>
    </row>
    <row r="5" spans="1:5" ht="15" customHeight="1">
      <c r="A5" s="110" t="s">
        <v>63</v>
      </c>
      <c r="B5" s="110"/>
      <c r="C5" s="110"/>
    </row>
    <row r="6" spans="1:5" ht="15" customHeight="1">
      <c r="A6" s="110" t="s">
        <v>36</v>
      </c>
      <c r="B6" s="110"/>
      <c r="C6" s="110"/>
    </row>
    <row r="7" spans="1:5" ht="15" customHeight="1">
      <c r="A7" s="110" t="s">
        <v>37</v>
      </c>
      <c r="B7" s="110"/>
      <c r="C7" s="110"/>
    </row>
    <row r="10" spans="1:5" ht="17.25" customHeight="1">
      <c r="A10" s="89" t="s">
        <v>121</v>
      </c>
      <c r="B10" s="89"/>
      <c r="C10" s="89"/>
      <c r="D10" s="22"/>
      <c r="E10" s="22"/>
    </row>
    <row r="12" spans="1:5" ht="17.25" customHeight="1">
      <c r="A12" s="90" t="s">
        <v>108</v>
      </c>
      <c r="B12" s="90"/>
      <c r="C12" s="90"/>
    </row>
    <row r="13" spans="1:5" ht="17.25" customHeight="1">
      <c r="A13" s="90"/>
      <c r="B13" s="90"/>
      <c r="C13" s="90"/>
    </row>
    <row r="14" spans="1:5" ht="17.25" customHeight="1">
      <c r="A14" s="90" t="s">
        <v>144</v>
      </c>
      <c r="B14" s="90"/>
      <c r="C14" s="90"/>
    </row>
    <row r="15" spans="1:5" ht="18.75">
      <c r="A15" s="3"/>
      <c r="B15" s="3"/>
      <c r="C15" s="3"/>
    </row>
    <row r="16" spans="1:5" ht="51.75" customHeight="1">
      <c r="A16" s="4" t="s">
        <v>70</v>
      </c>
      <c r="B16" s="4" t="s">
        <v>76</v>
      </c>
      <c r="C16" s="4" t="s">
        <v>77</v>
      </c>
    </row>
    <row r="17" spans="1:3" ht="15.75">
      <c r="A17" s="4" t="s">
        <v>15</v>
      </c>
      <c r="B17" s="17" t="s">
        <v>78</v>
      </c>
      <c r="C17" s="51">
        <f>SUM(прил2!E19)</f>
        <v>837.71</v>
      </c>
    </row>
    <row r="18" spans="1:3" ht="15.75" customHeight="1">
      <c r="A18" s="4" t="s">
        <v>26</v>
      </c>
      <c r="B18" s="17" t="s">
        <v>79</v>
      </c>
      <c r="C18" s="51">
        <f>SUM(прил3!E23)</f>
        <v>729</v>
      </c>
    </row>
    <row r="19" spans="1:3" ht="31.5">
      <c r="A19" s="4" t="s">
        <v>27</v>
      </c>
      <c r="B19" s="17" t="s">
        <v>80</v>
      </c>
      <c r="C19" s="51">
        <f>SUM(прил4!F22)</f>
        <v>0</v>
      </c>
    </row>
    <row r="20" spans="1:3" ht="15.75">
      <c r="A20" s="4" t="s">
        <v>28</v>
      </c>
      <c r="B20" s="17" t="s">
        <v>81</v>
      </c>
      <c r="C20" s="46">
        <f>SUM(прил5!C24)</f>
        <v>618.33266172469587</v>
      </c>
    </row>
    <row r="21" spans="1:3" ht="15.75">
      <c r="A21" s="4" t="s">
        <v>29</v>
      </c>
      <c r="B21" s="17" t="s">
        <v>82</v>
      </c>
      <c r="C21" s="46">
        <f>SUM(C17:C20)</f>
        <v>2185.0426617246958</v>
      </c>
    </row>
    <row r="22" spans="1:3" ht="15.75">
      <c r="A22" s="4"/>
      <c r="B22" s="17"/>
      <c r="C22" s="46"/>
    </row>
    <row r="23" spans="1:3" ht="15.75">
      <c r="A23" s="4" t="s">
        <v>30</v>
      </c>
      <c r="B23" s="17" t="s">
        <v>83</v>
      </c>
      <c r="C23" s="47">
        <f>SUM(C21/'сведения СОШ'!C17:E17)-0.01</f>
        <v>436.99853234493918</v>
      </c>
    </row>
    <row r="24" spans="1:3" ht="15.75">
      <c r="A24" s="12"/>
      <c r="B24" s="17"/>
      <c r="C24" s="19"/>
    </row>
    <row r="25" spans="1:3" ht="15.75">
      <c r="A25" s="12"/>
      <c r="B25" s="7"/>
      <c r="C25" s="19"/>
    </row>
    <row r="26" spans="1:3" ht="15.75">
      <c r="A26" s="12"/>
      <c r="B26" s="7"/>
      <c r="C26" s="4"/>
    </row>
    <row r="27" spans="1:3" ht="15.75">
      <c r="A27" s="5"/>
      <c r="B27" s="7"/>
      <c r="C27" s="7"/>
    </row>
    <row r="28" spans="1:3" ht="15.75">
      <c r="A28" s="5"/>
      <c r="B28" s="7"/>
      <c r="C28" s="7"/>
    </row>
    <row r="29" spans="1:3" ht="15.75">
      <c r="A29" s="5"/>
      <c r="B29" s="7"/>
      <c r="C29" s="7"/>
    </row>
    <row r="30" spans="1:3" ht="15.75">
      <c r="A30" s="5"/>
      <c r="B30" s="7"/>
      <c r="C30" s="7"/>
    </row>
    <row r="31" spans="1:3" ht="15.75">
      <c r="A31" s="5"/>
      <c r="B31" s="7"/>
      <c r="C31" s="7"/>
    </row>
    <row r="36" spans="1:3" ht="17.25" customHeight="1">
      <c r="A36" s="112" t="s">
        <v>132</v>
      </c>
      <c r="B36" s="112"/>
      <c r="C36" s="106" t="s">
        <v>124</v>
      </c>
    </row>
    <row r="37" spans="1:3">
      <c r="A37" s="112"/>
      <c r="B37" s="112"/>
      <c r="C37" s="106"/>
    </row>
    <row r="38" spans="1:3" ht="17.25">
      <c r="A38" s="111" t="s">
        <v>133</v>
      </c>
      <c r="B38" s="111"/>
    </row>
    <row r="43" spans="1:3">
      <c r="B43" s="71" t="s">
        <v>134</v>
      </c>
    </row>
  </sheetData>
  <mergeCells count="14">
    <mergeCell ref="A10:C10"/>
    <mergeCell ref="A12:C12"/>
    <mergeCell ref="A13:C13"/>
    <mergeCell ref="A14:C14"/>
    <mergeCell ref="A38:B38"/>
    <mergeCell ref="A36:B37"/>
    <mergeCell ref="C36:C37"/>
    <mergeCell ref="A6:C6"/>
    <mergeCell ref="A7:C7"/>
    <mergeCell ref="A5:C5"/>
    <mergeCell ref="A1:C1"/>
    <mergeCell ref="A2:C2"/>
    <mergeCell ref="A3:C3"/>
    <mergeCell ref="A4:C4"/>
  </mergeCells>
  <phoneticPr fontId="0" type="noConversion"/>
  <pageMargins left="1.1811023622047245" right="0.39370078740157483" top="0.59055118110236227" bottom="0.3937007874015748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2</vt:i4>
      </vt:variant>
    </vt:vector>
  </HeadingPairs>
  <TitlesOfParts>
    <vt:vector size="10" baseType="lpstr">
      <vt:lpstr>сведения СОШ</vt:lpstr>
      <vt:lpstr>прил1</vt:lpstr>
      <vt:lpstr>прил2</vt:lpstr>
      <vt:lpstr>пояснение к прил2</vt:lpstr>
      <vt:lpstr>прил3</vt:lpstr>
      <vt:lpstr>прил4</vt:lpstr>
      <vt:lpstr>прил5</vt:lpstr>
      <vt:lpstr>прил6</vt:lpstr>
      <vt:lpstr>прил1!Область_печати</vt:lpstr>
      <vt:lpstr>прил5!Область_печати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Эконом1</dc:creator>
  <cp:lastModifiedBy>Амерева Марина Николаевна</cp:lastModifiedBy>
  <cp:lastPrinted>2020-07-16T11:31:46Z</cp:lastPrinted>
  <dcterms:created xsi:type="dcterms:W3CDTF">2014-05-26T06:30:29Z</dcterms:created>
  <dcterms:modified xsi:type="dcterms:W3CDTF">2020-07-16T11:31:53Z</dcterms:modified>
</cp:coreProperties>
</file>